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РІШЕННЯ про БЮДЖЕТ та ЗМІНИ на 2025 рік\зміни 16.01.2025 ріш № 5\"/>
    </mc:Choice>
  </mc:AlternateContent>
  <xr:revisionPtr revIDLastSave="0" documentId="13_ncr:1_{CF4032C9-1FBD-48A6-B9C9-5FEA8B582B27}" xr6:coauthVersionLast="46" xr6:coauthVersionMax="46" xr10:uidLastSave="{00000000-0000-0000-0000-000000000000}"/>
  <bookViews>
    <workbookView xWindow="-120" yWindow="-120" windowWidth="29040" windowHeight="15840" activeTab="4" xr2:uid="{0B349945-7D9F-4BED-AC19-AA8284BC7BD0}"/>
  </bookViews>
  <sheets>
    <sheet name="додаток 1" sheetId="10" r:id="rId1"/>
    <sheet name="додаток 2" sheetId="9" r:id="rId2"/>
    <sheet name="додаток 3" sheetId="8" r:id="rId3"/>
    <sheet name="додаток 5" sheetId="2" r:id="rId4"/>
    <sheet name="додаток 7" sheetId="3" r:id="rId5"/>
  </sheets>
  <definedNames>
    <definedName name="_xlnm._FilterDatabase" localSheetId="4" hidden="1">'додаток 7'!$B$12:$B$28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7'!$9:$11</definedName>
    <definedName name="_xlnm.Print_Area" localSheetId="4">'додаток 7'!$A$1:$J$36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32" i="3"/>
  <c r="H24" i="3"/>
  <c r="G23" i="3"/>
  <c r="D30" i="2"/>
  <c r="D25" i="2"/>
  <c r="D23" i="2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30" i="9" l="1"/>
  <c r="C29" i="9"/>
  <c r="C28" i="9"/>
  <c r="C27" i="9"/>
  <c r="C26" i="9"/>
  <c r="C25" i="9"/>
  <c r="C24" i="9"/>
  <c r="C23" i="9"/>
  <c r="C21" i="9"/>
  <c r="C20" i="9"/>
  <c r="C19" i="9"/>
  <c r="C18" i="9"/>
  <c r="C17" i="9"/>
  <c r="C16" i="9"/>
  <c r="C15" i="9"/>
  <c r="C14" i="9"/>
  <c r="C13" i="9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D21" i="2"/>
  <c r="G30" i="3"/>
  <c r="G29" i="3"/>
  <c r="D19" i="2"/>
  <c r="H21" i="3" l="1"/>
  <c r="H22" i="3"/>
  <c r="G22" i="3" l="1"/>
  <c r="G16" i="3" l="1"/>
  <c r="G17" i="3"/>
  <c r="G19" i="3"/>
  <c r="I33" i="3"/>
  <c r="G32" i="3"/>
  <c r="H33" i="3"/>
  <c r="G31" i="3" l="1"/>
  <c r="G28" i="3"/>
  <c r="G27" i="3"/>
  <c r="J26" i="3"/>
  <c r="G26" i="3"/>
  <c r="G25" i="3"/>
  <c r="J24" i="3"/>
  <c r="G24" i="3"/>
  <c r="G21" i="3"/>
  <c r="G18" i="3"/>
  <c r="G15" i="3"/>
  <c r="G14" i="3"/>
  <c r="D31" i="2"/>
  <c r="D17" i="2"/>
  <c r="D15" i="2"/>
  <c r="D29" i="2" l="1"/>
  <c r="J33" i="3"/>
  <c r="G33" i="3"/>
</calcChain>
</file>

<file path=xl/sharedStrings.xml><?xml version="1.0" encoding="utf-8"?>
<sst xmlns="http://schemas.openxmlformats.org/spreadsheetml/2006/main" count="491" uniqueCount="297">
  <si>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</si>
  <si>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</si>
  <si>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</si>
  <si>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</si>
  <si>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</si>
  <si>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</si>
  <si>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</si>
  <si>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</si>
  <si>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</si>
  <si>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</si>
  <si>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</si>
  <si>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</si>
  <si>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</si>
  <si>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</si>
  <si>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</si>
  <si>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</si>
  <si>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</si>
  <si>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</si>
  <si>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</si>
  <si>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</si>
  <si>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</si>
  <si>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</si>
  <si>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</si>
  <si>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</si>
  <si>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</si>
  <si>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</si>
  <si>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</si>
  <si>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</si>
  <si>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</si>
  <si>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</si>
  <si>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</si>
  <si>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</si>
  <si>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</si>
  <si>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</si>
  <si>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</si>
  <si>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</si>
  <si>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</si>
  <si>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</si>
  <si>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</si>
  <si>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</si>
  <si>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</si>
  <si>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</si>
  <si>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</si>
  <si>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</si>
  <si>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</si>
  <si>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</si>
  <si>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</si>
  <si>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</si>
  <si>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</si>
  <si>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</si>
  <si>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</si>
  <si>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</si>
  <si>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</si>
  <si>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</si>
  <si>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</si>
  <si>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</si>
  <si>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</si>
  <si>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</si>
  <si>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</si>
  <si>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</si>
  <si>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</si>
  <si>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</si>
  <si>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</si>
  <si>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</si>
  <si>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</si>
  <si>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</si>
  <si>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</si>
  <si>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</si>
  <si>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</si>
  <si>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</si>
  <si>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</si>
  <si>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</si>
  <si>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</si>
  <si>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</si>
  <si>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</si>
  <si>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</si>
  <si>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</si>
  <si>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</si>
  <si>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</si>
  <si>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</si>
  <si>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</si>
  <si>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</si>
  <si>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</si>
  <si>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</si>
  <si>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</si>
  <si>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</si>
  <si>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</si>
  <si>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</si>
  <si>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</si>
  <si>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</si>
  <si>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</si>
  <si>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</si>
  <si>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</si>
  <si>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</si>
  <si>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</si>
  <si>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</si>
  <si>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</si>
  <si>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</si>
  <si>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</si>
  <si>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</si>
  <si>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</si>
  <si>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</si>
  <si>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</si>
  <si>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</si>
  <si>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</si>
  <si>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</si>
  <si>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</si>
  <si>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</si>
  <si>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</si>
  <si>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</si>
  <si>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</si>
  <si>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</si>
  <si>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</si>
  <si>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</si>
  <si>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</si>
  <si>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</si>
  <si>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</si>
  <si>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</si>
  <si>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</si>
  <si>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</si>
  <si>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</si>
  <si>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</si>
  <si>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</si>
  <si>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</si>
  <si>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</si>
  <si>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</si>
  <si>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</si>
  <si>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</si>
  <si>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</si>
  <si>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</si>
  <si>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</si>
  <si>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</si>
  <si>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</si>
  <si>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</si>
  <si>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</si>
  <si>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</si>
  <si>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</si>
  <si>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</si>
  <si>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</si>
  <si>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</si>
  <si>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</si>
  <si>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</si>
  <si>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</si>
  <si>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</si>
  <si>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</si>
  <si>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</si>
  <si>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</si>
  <si>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</si>
  <si>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>Утилізація відходів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</si>
  <si>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</si>
  <si>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</si>
  <si>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Розподіл витрат місцевого  бюджету на реалізацію місцевих/регіональних програм у 2025 році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</si>
  <si>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</si>
  <si>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</si>
  <si>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</si>
  <si>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</si>
  <si>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</si>
  <si>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</si>
  <si>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</si>
  <si>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</si>
  <si>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</si>
  <si>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</si>
  <si>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</si>
  <si>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</si>
  <si>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</si>
  <si>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</si>
  <si>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</si>
  <si>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</si>
  <si>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0113090</t>
  </si>
  <si>
    <t>3090</t>
  </si>
  <si>
    <t>Видатки на поховання учасників бойових дій та осіб з інвалідністю внаслідок війни</t>
  </si>
  <si>
    <t>Програма організації захоронення тіл (останків) загиблих військовослужбовців внаслідок збройної агресії РФ проти України Широківської територіальної громади Запорізького району Запорізької області на 2025-2027 роки</t>
  </si>
  <si>
    <t>Міжбюджетні трансферти на 2025 рік</t>
  </si>
  <si>
    <t>РОЗПОДІЛ</t>
  </si>
  <si>
    <t>видатків місцевого бюджету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</si>
  <si>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</si>
  <si>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</si>
  <si>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</si>
  <si>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</si>
  <si>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</si>
  <si>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</si>
  <si>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</si>
  <si>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</si>
  <si>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</si>
  <si>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</si>
  <si>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</si>
  <si>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</si>
  <si>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</si>
  <si>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</si>
  <si>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</si>
  <si>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</si>
  <si>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</si>
  <si>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3140</t>
  </si>
  <si>
    <t>0113241</t>
  </si>
  <si>
    <t>3241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</si>
  <si>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</si>
  <si>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</si>
  <si>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</si>
  <si>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</si>
  <si>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</si>
  <si>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</si>
  <si>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Забезпечення діяльності місцевої та добровільної пожежної охорони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</si>
  <si>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</si>
  <si>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</si>
  <si>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</si>
  <si>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</si>
  <si>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</si>
  <si>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</si>
  <si>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</si>
  <si>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</si>
  <si>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</si>
  <si>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</si>
  <si>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</si>
  <si>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</si>
  <si>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</si>
  <si>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</si>
  <si>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</si>
  <si>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</si>
  <si>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</si>
  <si>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</si>
  <si>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</si>
  <si>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</si>
  <si>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</si>
  <si>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</si>
  <si>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</si>
  <si>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Додаток 3</t>
  </si>
  <si>
    <t>Освітня субвенці з державного бюджету місцевим бюджетам</t>
  </si>
  <si>
    <t>Субвенції з державного бюджету місцевим бюджетам</t>
  </si>
  <si>
    <t>Освітня субвенція з державного бюджету місцевим бюджетам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</si>
  <si>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</si>
  <si>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</si>
  <si>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</si>
  <si>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</si>
  <si>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</si>
  <si>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</si>
  <si>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</si>
  <si>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6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</si>
  <si>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</si>
  <si>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</si>
  <si>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</si>
  <si>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</si>
  <si>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</si>
  <si>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</si>
  <si>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</si>
  <si>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</si>
  <si>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</si>
  <si>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</si>
  <si>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</si>
  <si>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0111184</t>
  </si>
  <si>
    <t>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</si>
  <si>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</si>
  <si>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</si>
  <si>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</si>
  <si>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</si>
  <si>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</si>
  <si>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</si>
  <si>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</si>
  <si>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</si>
  <si>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</si>
  <si>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</si>
  <si>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</si>
  <si>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</si>
  <si>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</si>
  <si>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</si>
  <si>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</si>
  <si>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</si>
  <si>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</si>
  <si>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</si>
  <si>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</si>
  <si>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</si>
  <si>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</si>
  <si>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Оброблення (відновлення, у тому числі сортування, та видалення) відходів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</si>
  <si>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</si>
  <si>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</si>
  <si>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</si>
  <si>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</si>
  <si>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</si>
  <si>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</si>
  <si>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</si>
  <si>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</si>
  <si>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</si>
  <si>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</si>
  <si>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</si>
  <si>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</si>
  <si>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</si>
  <si>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</si>
  <si>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</si>
  <si>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</si>
  <si>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</si>
  <si>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</si>
  <si>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</si>
  <si>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від 16.01.2025 року № 5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</si>
  <si>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</si>
  <si>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</si>
  <si>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</si>
  <si>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</si>
  <si>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від 16.01.2025 року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</si>
</sst>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0" fillId="0" borderId="0"/>
    <xf numFmtId="0" fontId="4" fillId="0" borderId="0"/>
    <xf numFmtId="0" fontId="1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9">
    <xf numFmtId="0" fontId="0" fillId="0" borderId="0" xfId="0"/>
    <xf numFmtId="0" fontId="1" fillId="0" borderId="0" xfId="0" applyFont="1"/>
    <xf numFmtId="0" fontId="5" fillId="0" borderId="0" xfId="1" applyFont="1"/>
    <xf numFmtId="0" fontId="4" fillId="0" borderId="0" xfId="1"/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" xfId="1" applyFont="1" applyBorder="1" applyAlignment="1">
      <alignment vertical="center" wrapText="1"/>
    </xf>
    <xf numFmtId="3" fontId="8" fillId="0" borderId="2" xfId="1" applyNumberFormat="1" applyFont="1" applyBorder="1"/>
    <xf numFmtId="0" fontId="9" fillId="0" borderId="2" xfId="1" applyFont="1" applyBorder="1" applyAlignment="1">
      <alignment vertical="center" wrapText="1"/>
    </xf>
    <xf numFmtId="3" fontId="9" fillId="0" borderId="2" xfId="1" applyNumberFormat="1" applyFont="1" applyBorder="1"/>
    <xf numFmtId="0" fontId="2" fillId="0" borderId="2" xfId="1" applyFont="1" applyBorder="1" applyAlignment="1">
      <alignment vertical="center" wrapText="1"/>
    </xf>
    <xf numFmtId="3" fontId="2" fillId="0" borderId="2" xfId="1" applyNumberFormat="1" applyFont="1" applyBorder="1"/>
    <xf numFmtId="0" fontId="8" fillId="0" borderId="2" xfId="1" applyFont="1" applyBorder="1"/>
    <xf numFmtId="0" fontId="5" fillId="0" borderId="2" xfId="1" applyFont="1" applyBorder="1"/>
    <xf numFmtId="3" fontId="5" fillId="0" borderId="2" xfId="1" applyNumberFormat="1" applyFont="1" applyBorder="1"/>
    <xf numFmtId="3" fontId="5" fillId="0" borderId="0" xfId="1" applyNumberFormat="1" applyFont="1"/>
    <xf numFmtId="0" fontId="1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2" applyFont="1"/>
    <xf numFmtId="0" fontId="10" fillId="0" borderId="0" xfId="2" applyAlignment="1">
      <alignment vertical="top"/>
    </xf>
    <xf numFmtId="0" fontId="10" fillId="0" borderId="0" xfId="2"/>
    <xf numFmtId="0" fontId="9" fillId="0" borderId="0" xfId="2" applyFont="1" applyAlignment="1">
      <alignment horizontal="left" vertical="top"/>
    </xf>
    <xf numFmtId="0" fontId="10" fillId="0" borderId="0" xfId="2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0" fillId="0" borderId="0" xfId="3" applyFont="1" applyAlignment="1">
      <alignment horizontal="left" wrapText="1"/>
    </xf>
    <xf numFmtId="0" fontId="12" fillId="0" borderId="0" xfId="1" applyFont="1" applyAlignment="1">
      <alignment horizontal="center" vertical="top"/>
    </xf>
    <xf numFmtId="0" fontId="11" fillId="0" borderId="0" xfId="2" applyFont="1" applyAlignment="1">
      <alignment horizontal="center"/>
    </xf>
    <xf numFmtId="0" fontId="10" fillId="0" borderId="0" xfId="2" applyAlignment="1">
      <alignment horizontal="center" vertical="top"/>
    </xf>
    <xf numFmtId="0" fontId="10" fillId="0" borderId="0" xfId="2" applyAlignment="1">
      <alignment horizontal="center"/>
    </xf>
    <xf numFmtId="0" fontId="11" fillId="0" borderId="0" xfId="2" applyFont="1" applyAlignment="1">
      <alignment horizontal="center" vertical="top"/>
    </xf>
    <xf numFmtId="0" fontId="10" fillId="0" borderId="0" xfId="2" applyAlignment="1">
      <alignment horizontal="righ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49" fontId="14" fillId="3" borderId="2" xfId="2" applyNumberFormat="1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top" wrapText="1"/>
    </xf>
    <xf numFmtId="0" fontId="14" fillId="3" borderId="2" xfId="2" applyFont="1" applyFill="1" applyBorder="1" applyAlignment="1">
      <alignment horizontal="justify" vertical="center" wrapText="1"/>
    </xf>
    <xf numFmtId="164" fontId="17" fillId="0" borderId="2" xfId="4" applyNumberFormat="1" applyFont="1" applyBorder="1" applyAlignment="1">
      <alignment vertical="center"/>
    </xf>
    <xf numFmtId="4" fontId="9" fillId="0" borderId="2" xfId="2" applyNumberFormat="1" applyFont="1" applyBorder="1" applyAlignment="1">
      <alignment horizontal="center"/>
    </xf>
    <xf numFmtId="0" fontId="10" fillId="0" borderId="0" xfId="2" applyAlignment="1">
      <alignment vertical="center"/>
    </xf>
    <xf numFmtId="49" fontId="14" fillId="3" borderId="6" xfId="2" applyNumberFormat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top" wrapText="1"/>
    </xf>
    <xf numFmtId="0" fontId="5" fillId="0" borderId="2" xfId="5" quotePrefix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4" fontId="9" fillId="0" borderId="2" xfId="2" applyNumberFormat="1" applyFont="1" applyBorder="1" applyAlignment="1">
      <alignment horizontal="right" vertical="top" wrapText="1"/>
    </xf>
    <xf numFmtId="4" fontId="9" fillId="0" borderId="2" xfId="2" applyNumberFormat="1" applyFont="1" applyBorder="1" applyAlignment="1">
      <alignment horizontal="right" vertical="top"/>
    </xf>
    <xf numFmtId="4" fontId="19" fillId="0" borderId="2" xfId="4" applyNumberFormat="1" applyFont="1" applyBorder="1" applyAlignment="1">
      <alignment horizontal="right" vertical="top"/>
    </xf>
    <xf numFmtId="0" fontId="5" fillId="0" borderId="2" xfId="1" quotePrefix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vertical="center" wrapText="1"/>
    </xf>
    <xf numFmtId="0" fontId="9" fillId="0" borderId="2" xfId="2" quotePrefix="1" applyFont="1" applyBorder="1" applyAlignment="1">
      <alignment horizontal="center" vertical="center" wrapText="1"/>
    </xf>
    <xf numFmtId="49" fontId="9" fillId="0" borderId="2" xfId="2" quotePrefix="1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horizontal="center" vertical="center" wrapText="1"/>
    </xf>
    <xf numFmtId="2" fontId="9" fillId="0" borderId="2" xfId="2" applyNumberFormat="1" applyFont="1" applyBorder="1" applyAlignment="1">
      <alignment horizontal="left" vertical="center" wrapText="1"/>
    </xf>
    <xf numFmtId="0" fontId="5" fillId="0" borderId="6" xfId="2" quotePrefix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center" wrapText="1"/>
    </xf>
    <xf numFmtId="4" fontId="9" fillId="3" borderId="2" xfId="2" applyNumberFormat="1" applyFont="1" applyFill="1" applyBorder="1" applyAlignment="1">
      <alignment horizontal="right" vertical="top" wrapText="1"/>
    </xf>
    <xf numFmtId="49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vertical="center" wrapText="1"/>
    </xf>
    <xf numFmtId="4" fontId="19" fillId="3" borderId="2" xfId="4" applyNumberFormat="1" applyFont="1" applyFill="1" applyBorder="1" applyAlignment="1">
      <alignment horizontal="right" vertical="top"/>
    </xf>
    <xf numFmtId="0" fontId="18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4" fontId="9" fillId="0" borderId="2" xfId="2" applyNumberFormat="1" applyFont="1" applyBorder="1" applyAlignment="1">
      <alignment horizontal="right"/>
    </xf>
    <xf numFmtId="0" fontId="9" fillId="0" borderId="0" xfId="2" applyFont="1" applyAlignment="1">
      <alignment vertical="top"/>
    </xf>
    <xf numFmtId="4" fontId="9" fillId="0" borderId="0" xfId="2" applyNumberFormat="1" applyFont="1"/>
    <xf numFmtId="0" fontId="14" fillId="0" borderId="0" xfId="2" applyFont="1" applyAlignment="1">
      <alignment horizontal="right"/>
    </xf>
    <xf numFmtId="0" fontId="20" fillId="0" borderId="0" xfId="2" applyFont="1"/>
    <xf numFmtId="0" fontId="21" fillId="0" borderId="0" xfId="2" applyFont="1"/>
    <xf numFmtId="0" fontId="5" fillId="0" borderId="2" xfId="6" quotePrefix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2" quotePrefix="1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2" xfId="7" quotePrefix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top" wrapText="1"/>
    </xf>
    <xf numFmtId="0" fontId="5" fillId="0" borderId="2" xfId="8" quotePrefix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3" borderId="2" xfId="2" quotePrefix="1" applyFont="1" applyFill="1" applyBorder="1" applyAlignment="1">
      <alignment horizontal="center" vertical="center" wrapText="1"/>
    </xf>
    <xf numFmtId="0" fontId="5" fillId="3" borderId="6" xfId="2" quotePrefix="1" applyFont="1" applyFill="1" applyBorder="1" applyAlignment="1">
      <alignment horizontal="center" vertical="center" wrapText="1"/>
    </xf>
    <xf numFmtId="49" fontId="5" fillId="3" borderId="2" xfId="2" quotePrefix="1" applyNumberFormat="1" applyFont="1" applyFill="1" applyBorder="1" applyAlignment="1">
      <alignment horizontal="center" vertical="center" wrapText="1"/>
    </xf>
    <xf numFmtId="0" fontId="5" fillId="3" borderId="2" xfId="5" quotePrefix="1" applyFont="1" applyFill="1" applyBorder="1" applyAlignment="1">
      <alignment horizontal="center" vertical="center" wrapText="1"/>
    </xf>
    <xf numFmtId="0" fontId="5" fillId="3" borderId="2" xfId="1" quotePrefix="1" applyFont="1" applyFill="1" applyBorder="1" applyAlignment="1">
      <alignment horizontal="center" vertical="center" wrapText="1"/>
    </xf>
    <xf numFmtId="49" fontId="5" fillId="3" borderId="2" xfId="1" quotePrefix="1" applyNumberFormat="1" applyFont="1" applyFill="1" applyBorder="1" applyAlignment="1">
      <alignment horizontal="center" vertical="center" wrapText="1"/>
    </xf>
    <xf numFmtId="0" fontId="5" fillId="3" borderId="2" xfId="7" quotePrefix="1" applyFont="1" applyFill="1" applyBorder="1" applyAlignment="1">
      <alignment horizontal="center" vertical="center" wrapText="1"/>
    </xf>
    <xf numFmtId="0" fontId="5" fillId="0" borderId="2" xfId="9" quotePrefix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top" wrapText="1"/>
    </xf>
    <xf numFmtId="4" fontId="5" fillId="0" borderId="2" xfId="7" quotePrefix="1" applyNumberFormat="1" applyFont="1" applyBorder="1" applyAlignment="1">
      <alignment horizontal="center" vertical="center" wrapText="1"/>
    </xf>
    <xf numFmtId="4" fontId="5" fillId="0" borderId="2" xfId="7" quotePrefix="1" applyNumberFormat="1" applyFont="1" applyBorder="1" applyAlignment="1">
      <alignment vertical="center" wrapText="1"/>
    </xf>
    <xf numFmtId="0" fontId="18" fillId="3" borderId="2" xfId="0" applyFont="1" applyFill="1" applyBorder="1" applyAlignment="1">
      <alignment vertical="top" wrapText="1"/>
    </xf>
    <xf numFmtId="4" fontId="9" fillId="3" borderId="2" xfId="4" applyNumberFormat="1" applyFont="1" applyFill="1" applyBorder="1" applyAlignment="1">
      <alignment horizontal="right" vertical="top"/>
    </xf>
    <xf numFmtId="4" fontId="5" fillId="3" borderId="2" xfId="5" applyNumberFormat="1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quotePrefix="1" applyNumberFormat="1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3" fontId="8" fillId="0" borderId="2" xfId="0" applyNumberFormat="1" applyFont="1" applyBorder="1"/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/>
    <xf numFmtId="0" fontId="8" fillId="0" borderId="2" xfId="0" applyFont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49" fontId="13" fillId="0" borderId="0" xfId="1" applyNumberFormat="1" applyFont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3" fontId="8" fillId="3" borderId="2" xfId="0" applyNumberFormat="1" applyFont="1" applyFill="1" applyBorder="1"/>
    <xf numFmtId="0" fontId="2" fillId="0" borderId="0" xfId="1" applyFont="1" applyAlignment="1">
      <alignment horizontal="center" vertical="center"/>
    </xf>
    <xf numFmtId="0" fontId="24" fillId="3" borderId="2" xfId="0" applyFont="1" applyFill="1" applyBorder="1" applyAlignment="1">
      <alignment vertical="top" wrapText="1"/>
    </xf>
    <xf numFmtId="0" fontId="20" fillId="0" borderId="2" xfId="2" applyFont="1" applyBorder="1" applyAlignment="1">
      <alignment horizontal="left" vertical="top" wrapText="1"/>
    </xf>
    <xf numFmtId="0" fontId="5" fillId="3" borderId="0" xfId="1" applyFont="1" applyFill="1"/>
  </cellXfs>
  <cellStyles count="10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36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041F-B087-4F9D-AA4E-5CD1C21F9A85}">
  <sheetPr>
    <pageSetUpPr fitToPage="1"/>
  </sheetPr>
  <dimension ref="A1:F87"/>
  <sheetViews>
    <sheetView workbookViewId="0">
      <selection activeCell="B88" sqref="B88"/>
    </sheetView>
  </sheetViews>
  <sheetFormatPr defaultRowHeight="15" x14ac:dyDescent="0.25"/>
  <cols>
    <col min="1" max="1" width="11.28515625" customWidth="1"/>
    <col min="2" max="2" width="43.42578125" customWidth="1"/>
    <col min="3" max="3" width="16.7109375" customWidth="1"/>
    <col min="4" max="4" width="17.28515625" customWidth="1"/>
    <col min="5" max="5" width="14.140625" customWidth="1"/>
    <col min="6" max="6" width="14.7109375" customWidth="1"/>
  </cols>
  <sheetData>
    <row r="1" spans="1:6" ht="15.75" x14ac:dyDescent="0.25">
      <c r="E1" s="1" t="s">
        <v>0</v>
      </c>
      <c r="F1" s="1"/>
    </row>
    <row r="2" spans="1:6" ht="15.75" x14ac:dyDescent="0.25">
      <c r="E2" s="150" t="s">
        <v>232</v>
      </c>
      <c r="F2" s="150"/>
    </row>
    <row r="3" spans="1:6" ht="15.75" x14ac:dyDescent="0.25">
      <c r="E3" s="151" t="s">
        <v>291</v>
      </c>
      <c r="F3" s="151"/>
    </row>
    <row r="5" spans="1:6" ht="37.5" customHeight="1" x14ac:dyDescent="0.25">
      <c r="A5" s="152" t="s">
        <v>1</v>
      </c>
      <c r="B5" s="153"/>
      <c r="C5" s="153"/>
      <c r="D5" s="153"/>
      <c r="E5" s="153"/>
      <c r="F5" s="153"/>
    </row>
    <row r="6" spans="1:6" ht="25.5" customHeight="1" x14ac:dyDescent="0.25">
      <c r="A6" s="115" t="s">
        <v>77</v>
      </c>
      <c r="B6" s="114"/>
      <c r="C6" s="114"/>
      <c r="D6" s="114"/>
      <c r="E6" s="114"/>
      <c r="F6" s="114"/>
    </row>
    <row r="7" spans="1:6" x14ac:dyDescent="0.25">
      <c r="A7" s="116" t="s">
        <v>78</v>
      </c>
      <c r="B7" s="117"/>
      <c r="C7" s="117"/>
      <c r="D7" s="117"/>
      <c r="E7" s="117"/>
      <c r="F7" s="118" t="s">
        <v>2</v>
      </c>
    </row>
    <row r="8" spans="1:6" x14ac:dyDescent="0.25">
      <c r="A8" s="154" t="s">
        <v>3</v>
      </c>
      <c r="B8" s="154" t="s">
        <v>4</v>
      </c>
      <c r="C8" s="155" t="s">
        <v>5</v>
      </c>
      <c r="D8" s="154" t="s">
        <v>6</v>
      </c>
      <c r="E8" s="154" t="s">
        <v>7</v>
      </c>
      <c r="F8" s="154"/>
    </row>
    <row r="9" spans="1:6" x14ac:dyDescent="0.25">
      <c r="A9" s="154"/>
      <c r="B9" s="154"/>
      <c r="C9" s="154"/>
      <c r="D9" s="154"/>
      <c r="E9" s="154" t="s">
        <v>8</v>
      </c>
      <c r="F9" s="156" t="s">
        <v>9</v>
      </c>
    </row>
    <row r="10" spans="1:6" x14ac:dyDescent="0.25">
      <c r="A10" s="154"/>
      <c r="B10" s="154"/>
      <c r="C10" s="154"/>
      <c r="D10" s="154"/>
      <c r="E10" s="154"/>
      <c r="F10" s="154"/>
    </row>
    <row r="11" spans="1:6" x14ac:dyDescent="0.25">
      <c r="A11" s="119">
        <v>1</v>
      </c>
      <c r="B11" s="119">
        <v>2</v>
      </c>
      <c r="C11" s="120">
        <v>3</v>
      </c>
      <c r="D11" s="119">
        <v>4</v>
      </c>
      <c r="E11" s="119">
        <v>5</v>
      </c>
      <c r="F11" s="119">
        <v>6</v>
      </c>
    </row>
    <row r="12" spans="1:6" x14ac:dyDescent="0.25">
      <c r="A12" s="140">
        <v>10000000</v>
      </c>
      <c r="B12" s="113" t="s">
        <v>10</v>
      </c>
      <c r="C12" s="141">
        <f t="shared" ref="C12:C75" si="0">D12+E12</f>
        <v>115948077</v>
      </c>
      <c r="D12" s="142">
        <v>115906400</v>
      </c>
      <c r="E12" s="142">
        <v>41677</v>
      </c>
      <c r="F12" s="142">
        <v>0</v>
      </c>
    </row>
    <row r="13" spans="1:6" ht="42.75" x14ac:dyDescent="0.25">
      <c r="A13" s="140">
        <v>11000000</v>
      </c>
      <c r="B13" s="113" t="s">
        <v>11</v>
      </c>
      <c r="C13" s="141">
        <f t="shared" si="0"/>
        <v>53945400</v>
      </c>
      <c r="D13" s="142">
        <v>53945400</v>
      </c>
      <c r="E13" s="142">
        <v>0</v>
      </c>
      <c r="F13" s="142">
        <v>0</v>
      </c>
    </row>
    <row r="14" spans="1:6" x14ac:dyDescent="0.25">
      <c r="A14" s="140">
        <v>11010000</v>
      </c>
      <c r="B14" s="113" t="s">
        <v>12</v>
      </c>
      <c r="C14" s="141">
        <f t="shared" si="0"/>
        <v>53895400</v>
      </c>
      <c r="D14" s="142">
        <v>53895400</v>
      </c>
      <c r="E14" s="142">
        <v>0</v>
      </c>
      <c r="F14" s="142">
        <v>0</v>
      </c>
    </row>
    <row r="15" spans="1:6" ht="60" x14ac:dyDescent="0.25">
      <c r="A15" s="143">
        <v>11010100</v>
      </c>
      <c r="B15" s="144" t="s">
        <v>13</v>
      </c>
      <c r="C15" s="145">
        <f t="shared" si="0"/>
        <v>44000000</v>
      </c>
      <c r="D15" s="146">
        <v>44000000</v>
      </c>
      <c r="E15" s="146">
        <v>0</v>
      </c>
      <c r="F15" s="146">
        <v>0</v>
      </c>
    </row>
    <row r="16" spans="1:6" ht="60" x14ac:dyDescent="0.25">
      <c r="A16" s="143">
        <v>11010400</v>
      </c>
      <c r="B16" s="144" t="s">
        <v>14</v>
      </c>
      <c r="C16" s="145">
        <f t="shared" si="0"/>
        <v>8494400</v>
      </c>
      <c r="D16" s="146">
        <v>8494400</v>
      </c>
      <c r="E16" s="146">
        <v>0</v>
      </c>
      <c r="F16" s="146">
        <v>0</v>
      </c>
    </row>
    <row r="17" spans="1:6" ht="45" x14ac:dyDescent="0.25">
      <c r="A17" s="143">
        <v>11010500</v>
      </c>
      <c r="B17" s="144" t="s">
        <v>15</v>
      </c>
      <c r="C17" s="145">
        <f t="shared" si="0"/>
        <v>1400000</v>
      </c>
      <c r="D17" s="146">
        <v>1400000</v>
      </c>
      <c r="E17" s="146">
        <v>0</v>
      </c>
      <c r="F17" s="146">
        <v>0</v>
      </c>
    </row>
    <row r="18" spans="1:6" ht="48" customHeight="1" x14ac:dyDescent="0.25">
      <c r="A18" s="143">
        <v>11011300</v>
      </c>
      <c r="B18" s="144" t="s">
        <v>16</v>
      </c>
      <c r="C18" s="145">
        <f t="shared" si="0"/>
        <v>1000</v>
      </c>
      <c r="D18" s="146">
        <v>1000</v>
      </c>
      <c r="E18" s="146">
        <v>0</v>
      </c>
      <c r="F18" s="146">
        <v>0</v>
      </c>
    </row>
    <row r="19" spans="1:6" ht="20.25" customHeight="1" x14ac:dyDescent="0.25">
      <c r="A19" s="140">
        <v>11020000</v>
      </c>
      <c r="B19" s="113" t="s">
        <v>17</v>
      </c>
      <c r="C19" s="141">
        <f t="shared" si="0"/>
        <v>50000</v>
      </c>
      <c r="D19" s="142">
        <v>50000</v>
      </c>
      <c r="E19" s="142">
        <v>0</v>
      </c>
      <c r="F19" s="142">
        <v>0</v>
      </c>
    </row>
    <row r="20" spans="1:6" ht="33.75" customHeight="1" x14ac:dyDescent="0.25">
      <c r="A20" s="143">
        <v>11020200</v>
      </c>
      <c r="B20" s="144" t="s">
        <v>18</v>
      </c>
      <c r="C20" s="145">
        <f t="shared" si="0"/>
        <v>50000</v>
      </c>
      <c r="D20" s="146">
        <v>50000</v>
      </c>
      <c r="E20" s="146">
        <v>0</v>
      </c>
      <c r="F20" s="146">
        <v>0</v>
      </c>
    </row>
    <row r="21" spans="1:6" ht="28.5" x14ac:dyDescent="0.25">
      <c r="A21" s="140">
        <v>13000000</v>
      </c>
      <c r="B21" s="113" t="s">
        <v>19</v>
      </c>
      <c r="C21" s="141">
        <f t="shared" si="0"/>
        <v>3000</v>
      </c>
      <c r="D21" s="142">
        <v>3000</v>
      </c>
      <c r="E21" s="142">
        <v>0</v>
      </c>
      <c r="F21" s="142">
        <v>0</v>
      </c>
    </row>
    <row r="22" spans="1:6" ht="28.5" x14ac:dyDescent="0.25">
      <c r="A22" s="140">
        <v>13030000</v>
      </c>
      <c r="B22" s="113" t="s">
        <v>20</v>
      </c>
      <c r="C22" s="141">
        <f t="shared" si="0"/>
        <v>3000</v>
      </c>
      <c r="D22" s="142">
        <v>3000</v>
      </c>
      <c r="E22" s="142">
        <v>0</v>
      </c>
      <c r="F22" s="142">
        <v>0</v>
      </c>
    </row>
    <row r="23" spans="1:6" ht="45" x14ac:dyDescent="0.25">
      <c r="A23" s="143">
        <v>13030100</v>
      </c>
      <c r="B23" s="144" t="s">
        <v>21</v>
      </c>
      <c r="C23" s="145">
        <f t="shared" si="0"/>
        <v>3000</v>
      </c>
      <c r="D23" s="146">
        <v>3000</v>
      </c>
      <c r="E23" s="146">
        <v>0</v>
      </c>
      <c r="F23" s="146">
        <v>0</v>
      </c>
    </row>
    <row r="24" spans="1:6" x14ac:dyDescent="0.25">
      <c r="A24" s="140">
        <v>14000000</v>
      </c>
      <c r="B24" s="113" t="s">
        <v>22</v>
      </c>
      <c r="C24" s="141">
        <f t="shared" si="0"/>
        <v>19620000</v>
      </c>
      <c r="D24" s="142">
        <v>19620000</v>
      </c>
      <c r="E24" s="142">
        <v>0</v>
      </c>
      <c r="F24" s="142">
        <v>0</v>
      </c>
    </row>
    <row r="25" spans="1:6" ht="28.5" x14ac:dyDescent="0.25">
      <c r="A25" s="140">
        <v>14020000</v>
      </c>
      <c r="B25" s="113" t="s">
        <v>23</v>
      </c>
      <c r="C25" s="141">
        <f t="shared" si="0"/>
        <v>2000000</v>
      </c>
      <c r="D25" s="142">
        <v>2000000</v>
      </c>
      <c r="E25" s="142">
        <v>0</v>
      </c>
      <c r="F25" s="142">
        <v>0</v>
      </c>
    </row>
    <row r="26" spans="1:6" x14ac:dyDescent="0.25">
      <c r="A26" s="143">
        <v>14021900</v>
      </c>
      <c r="B26" s="144" t="s">
        <v>24</v>
      </c>
      <c r="C26" s="145">
        <f t="shared" si="0"/>
        <v>2000000</v>
      </c>
      <c r="D26" s="146">
        <v>2000000</v>
      </c>
      <c r="E26" s="146">
        <v>0</v>
      </c>
      <c r="F26" s="146">
        <v>0</v>
      </c>
    </row>
    <row r="27" spans="1:6" ht="42.75" x14ac:dyDescent="0.25">
      <c r="A27" s="140">
        <v>14030000</v>
      </c>
      <c r="B27" s="113" t="s">
        <v>25</v>
      </c>
      <c r="C27" s="141">
        <f t="shared" si="0"/>
        <v>12000000</v>
      </c>
      <c r="D27" s="142">
        <v>12000000</v>
      </c>
      <c r="E27" s="142">
        <v>0</v>
      </c>
      <c r="F27" s="142">
        <v>0</v>
      </c>
    </row>
    <row r="28" spans="1:6" x14ac:dyDescent="0.25">
      <c r="A28" s="143">
        <v>14031900</v>
      </c>
      <c r="B28" s="144" t="s">
        <v>24</v>
      </c>
      <c r="C28" s="145">
        <f t="shared" si="0"/>
        <v>12000000</v>
      </c>
      <c r="D28" s="146">
        <v>12000000</v>
      </c>
      <c r="E28" s="146">
        <v>0</v>
      </c>
      <c r="F28" s="146">
        <v>0</v>
      </c>
    </row>
    <row r="29" spans="1:6" ht="42.75" x14ac:dyDescent="0.25">
      <c r="A29" s="140">
        <v>14040000</v>
      </c>
      <c r="B29" s="113" t="s">
        <v>26</v>
      </c>
      <c r="C29" s="141">
        <f t="shared" si="0"/>
        <v>5620000</v>
      </c>
      <c r="D29" s="142">
        <v>5620000</v>
      </c>
      <c r="E29" s="142">
        <v>0</v>
      </c>
      <c r="F29" s="142">
        <v>0</v>
      </c>
    </row>
    <row r="30" spans="1:6" ht="120" x14ac:dyDescent="0.25">
      <c r="A30" s="143">
        <v>14040100</v>
      </c>
      <c r="B30" s="144" t="s">
        <v>27</v>
      </c>
      <c r="C30" s="145">
        <f t="shared" si="0"/>
        <v>3720000</v>
      </c>
      <c r="D30" s="146">
        <v>3720000</v>
      </c>
      <c r="E30" s="146">
        <v>0</v>
      </c>
      <c r="F30" s="146">
        <v>0</v>
      </c>
    </row>
    <row r="31" spans="1:6" ht="90" x14ac:dyDescent="0.25">
      <c r="A31" s="143">
        <v>14040200</v>
      </c>
      <c r="B31" s="144" t="s">
        <v>28</v>
      </c>
      <c r="C31" s="145">
        <f t="shared" si="0"/>
        <v>1900000</v>
      </c>
      <c r="D31" s="146">
        <v>1900000</v>
      </c>
      <c r="E31" s="146">
        <v>0</v>
      </c>
      <c r="F31" s="146">
        <v>0</v>
      </c>
    </row>
    <row r="32" spans="1:6" ht="42.75" x14ac:dyDescent="0.25">
      <c r="A32" s="140">
        <v>18000000</v>
      </c>
      <c r="B32" s="113" t="s">
        <v>29</v>
      </c>
      <c r="C32" s="141">
        <f t="shared" si="0"/>
        <v>42338000</v>
      </c>
      <c r="D32" s="142">
        <v>42338000</v>
      </c>
      <c r="E32" s="142">
        <v>0</v>
      </c>
      <c r="F32" s="142">
        <v>0</v>
      </c>
    </row>
    <row r="33" spans="1:6" x14ac:dyDescent="0.25">
      <c r="A33" s="140">
        <v>18010000</v>
      </c>
      <c r="B33" s="113" t="s">
        <v>30</v>
      </c>
      <c r="C33" s="141">
        <f t="shared" si="0"/>
        <v>13938000</v>
      </c>
      <c r="D33" s="142">
        <v>13938000</v>
      </c>
      <c r="E33" s="142">
        <v>0</v>
      </c>
      <c r="F33" s="142">
        <v>0</v>
      </c>
    </row>
    <row r="34" spans="1:6" ht="63.75" customHeight="1" x14ac:dyDescent="0.25">
      <c r="A34" s="143">
        <v>18010100</v>
      </c>
      <c r="B34" s="144" t="s">
        <v>31</v>
      </c>
      <c r="C34" s="145">
        <f t="shared" si="0"/>
        <v>98000</v>
      </c>
      <c r="D34" s="146">
        <v>98000</v>
      </c>
      <c r="E34" s="146">
        <v>0</v>
      </c>
      <c r="F34" s="146">
        <v>0</v>
      </c>
    </row>
    <row r="35" spans="1:6" ht="65.25" customHeight="1" x14ac:dyDescent="0.25">
      <c r="A35" s="143">
        <v>18010200</v>
      </c>
      <c r="B35" s="144" t="s">
        <v>32</v>
      </c>
      <c r="C35" s="145">
        <f t="shared" si="0"/>
        <v>1900000</v>
      </c>
      <c r="D35" s="146">
        <v>1900000</v>
      </c>
      <c r="E35" s="146">
        <v>0</v>
      </c>
      <c r="F35" s="146">
        <v>0</v>
      </c>
    </row>
    <row r="36" spans="1:6" ht="64.5" customHeight="1" x14ac:dyDescent="0.25">
      <c r="A36" s="143">
        <v>18010300</v>
      </c>
      <c r="B36" s="144" t="s">
        <v>33</v>
      </c>
      <c r="C36" s="145">
        <f t="shared" si="0"/>
        <v>1400000</v>
      </c>
      <c r="D36" s="146">
        <v>1400000</v>
      </c>
      <c r="E36" s="146">
        <v>0</v>
      </c>
      <c r="F36" s="146">
        <v>0</v>
      </c>
    </row>
    <row r="37" spans="1:6" ht="63.75" customHeight="1" x14ac:dyDescent="0.25">
      <c r="A37" s="143">
        <v>18010400</v>
      </c>
      <c r="B37" s="144" t="s">
        <v>34</v>
      </c>
      <c r="C37" s="145">
        <f t="shared" si="0"/>
        <v>1700000</v>
      </c>
      <c r="D37" s="146">
        <v>1700000</v>
      </c>
      <c r="E37" s="146">
        <v>0</v>
      </c>
      <c r="F37" s="146">
        <v>0</v>
      </c>
    </row>
    <row r="38" spans="1:6" x14ac:dyDescent="0.25">
      <c r="A38" s="143">
        <v>18010500</v>
      </c>
      <c r="B38" s="144" t="s">
        <v>35</v>
      </c>
      <c r="C38" s="145">
        <f t="shared" si="0"/>
        <v>2100000</v>
      </c>
      <c r="D38" s="146">
        <v>2100000</v>
      </c>
      <c r="E38" s="146">
        <v>0</v>
      </c>
      <c r="F38" s="146">
        <v>0</v>
      </c>
    </row>
    <row r="39" spans="1:6" x14ac:dyDescent="0.25">
      <c r="A39" s="143">
        <v>18010600</v>
      </c>
      <c r="B39" s="144" t="s">
        <v>36</v>
      </c>
      <c r="C39" s="145">
        <f t="shared" si="0"/>
        <v>4300000</v>
      </c>
      <c r="D39" s="146">
        <v>4300000</v>
      </c>
      <c r="E39" s="146">
        <v>0</v>
      </c>
      <c r="F39" s="146">
        <v>0</v>
      </c>
    </row>
    <row r="40" spans="1:6" x14ac:dyDescent="0.25">
      <c r="A40" s="143">
        <v>18010700</v>
      </c>
      <c r="B40" s="144" t="s">
        <v>37</v>
      </c>
      <c r="C40" s="145">
        <f t="shared" si="0"/>
        <v>1500000</v>
      </c>
      <c r="D40" s="146">
        <v>1500000</v>
      </c>
      <c r="E40" s="146">
        <v>0</v>
      </c>
      <c r="F40" s="146">
        <v>0</v>
      </c>
    </row>
    <row r="41" spans="1:6" x14ac:dyDescent="0.25">
      <c r="A41" s="143">
        <v>18010900</v>
      </c>
      <c r="B41" s="144" t="s">
        <v>38</v>
      </c>
      <c r="C41" s="145">
        <f t="shared" si="0"/>
        <v>940000</v>
      </c>
      <c r="D41" s="146">
        <v>940000</v>
      </c>
      <c r="E41" s="146">
        <v>0</v>
      </c>
      <c r="F41" s="146">
        <v>0</v>
      </c>
    </row>
    <row r="42" spans="1:6" x14ac:dyDescent="0.25">
      <c r="A42" s="140">
        <v>18050000</v>
      </c>
      <c r="B42" s="113" t="s">
        <v>39</v>
      </c>
      <c r="C42" s="141">
        <f t="shared" si="0"/>
        <v>28400000</v>
      </c>
      <c r="D42" s="142">
        <v>28400000</v>
      </c>
      <c r="E42" s="142">
        <v>0</v>
      </c>
      <c r="F42" s="142">
        <v>0</v>
      </c>
    </row>
    <row r="43" spans="1:6" x14ac:dyDescent="0.25">
      <c r="A43" s="143">
        <v>18050300</v>
      </c>
      <c r="B43" s="144" t="s">
        <v>40</v>
      </c>
      <c r="C43" s="145">
        <f t="shared" si="0"/>
        <v>3100000</v>
      </c>
      <c r="D43" s="146">
        <v>3100000</v>
      </c>
      <c r="E43" s="146">
        <v>0</v>
      </c>
      <c r="F43" s="146">
        <v>0</v>
      </c>
    </row>
    <row r="44" spans="1:6" x14ac:dyDescent="0.25">
      <c r="A44" s="143">
        <v>18050400</v>
      </c>
      <c r="B44" s="144" t="s">
        <v>41</v>
      </c>
      <c r="C44" s="145">
        <f t="shared" si="0"/>
        <v>18700000</v>
      </c>
      <c r="D44" s="146">
        <v>18700000</v>
      </c>
      <c r="E44" s="146">
        <v>0</v>
      </c>
      <c r="F44" s="146">
        <v>0</v>
      </c>
    </row>
    <row r="45" spans="1:6" ht="75" x14ac:dyDescent="0.25">
      <c r="A45" s="143">
        <v>18050500</v>
      </c>
      <c r="B45" s="144" t="s">
        <v>42</v>
      </c>
      <c r="C45" s="145">
        <f t="shared" si="0"/>
        <v>6600000</v>
      </c>
      <c r="D45" s="146">
        <v>6600000</v>
      </c>
      <c r="E45" s="146">
        <v>0</v>
      </c>
      <c r="F45" s="146">
        <v>0</v>
      </c>
    </row>
    <row r="46" spans="1:6" x14ac:dyDescent="0.25">
      <c r="A46" s="140">
        <v>19000000</v>
      </c>
      <c r="B46" s="113" t="s">
        <v>43</v>
      </c>
      <c r="C46" s="141">
        <f t="shared" si="0"/>
        <v>41677</v>
      </c>
      <c r="D46" s="142">
        <v>0</v>
      </c>
      <c r="E46" s="142">
        <v>41677</v>
      </c>
      <c r="F46" s="142">
        <v>0</v>
      </c>
    </row>
    <row r="47" spans="1:6" x14ac:dyDescent="0.25">
      <c r="A47" s="140">
        <v>19010000</v>
      </c>
      <c r="B47" s="113" t="s">
        <v>44</v>
      </c>
      <c r="C47" s="141">
        <f t="shared" si="0"/>
        <v>41677</v>
      </c>
      <c r="D47" s="142">
        <v>0</v>
      </c>
      <c r="E47" s="142">
        <v>41677</v>
      </c>
      <c r="F47" s="142">
        <v>0</v>
      </c>
    </row>
    <row r="48" spans="1:6" ht="75" x14ac:dyDescent="0.25">
      <c r="A48" s="143">
        <v>19010100</v>
      </c>
      <c r="B48" s="144" t="s">
        <v>45</v>
      </c>
      <c r="C48" s="145">
        <f t="shared" si="0"/>
        <v>37254</v>
      </c>
      <c r="D48" s="146">
        <v>0</v>
      </c>
      <c r="E48" s="146">
        <v>37254</v>
      </c>
      <c r="F48" s="146">
        <v>0</v>
      </c>
    </row>
    <row r="49" spans="1:6" ht="35.25" customHeight="1" x14ac:dyDescent="0.25">
      <c r="A49" s="143">
        <v>19010200</v>
      </c>
      <c r="B49" s="144" t="s">
        <v>46</v>
      </c>
      <c r="C49" s="145">
        <f t="shared" si="0"/>
        <v>4038</v>
      </c>
      <c r="D49" s="146">
        <v>0</v>
      </c>
      <c r="E49" s="146">
        <v>4038</v>
      </c>
      <c r="F49" s="146">
        <v>0</v>
      </c>
    </row>
    <row r="50" spans="1:6" ht="65.25" customHeight="1" x14ac:dyDescent="0.25">
      <c r="A50" s="143">
        <v>19010300</v>
      </c>
      <c r="B50" s="144" t="s">
        <v>47</v>
      </c>
      <c r="C50" s="145">
        <f t="shared" si="0"/>
        <v>385</v>
      </c>
      <c r="D50" s="146">
        <v>0</v>
      </c>
      <c r="E50" s="146">
        <v>385</v>
      </c>
      <c r="F50" s="146">
        <v>0</v>
      </c>
    </row>
    <row r="51" spans="1:6" x14ac:dyDescent="0.25">
      <c r="A51" s="140">
        <v>20000000</v>
      </c>
      <c r="B51" s="113" t="s">
        <v>48</v>
      </c>
      <c r="C51" s="141">
        <f t="shared" si="0"/>
        <v>2462600</v>
      </c>
      <c r="D51" s="142">
        <v>2262600</v>
      </c>
      <c r="E51" s="142">
        <v>200000</v>
      </c>
      <c r="F51" s="142">
        <v>0</v>
      </c>
    </row>
    <row r="52" spans="1:6" ht="28.5" x14ac:dyDescent="0.25">
      <c r="A52" s="140">
        <v>21000000</v>
      </c>
      <c r="B52" s="113" t="s">
        <v>49</v>
      </c>
      <c r="C52" s="141">
        <f t="shared" si="0"/>
        <v>151000</v>
      </c>
      <c r="D52" s="142">
        <v>151000</v>
      </c>
      <c r="E52" s="142">
        <v>0</v>
      </c>
      <c r="F52" s="142">
        <v>0</v>
      </c>
    </row>
    <row r="53" spans="1:6" ht="120" customHeight="1" x14ac:dyDescent="0.25">
      <c r="A53" s="140">
        <v>21010000</v>
      </c>
      <c r="B53" s="113" t="s">
        <v>50</v>
      </c>
      <c r="C53" s="141">
        <f t="shared" si="0"/>
        <v>1000</v>
      </c>
      <c r="D53" s="142">
        <v>1000</v>
      </c>
      <c r="E53" s="142">
        <v>0</v>
      </c>
      <c r="F53" s="142">
        <v>0</v>
      </c>
    </row>
    <row r="54" spans="1:6" ht="66" customHeight="1" x14ac:dyDescent="0.25">
      <c r="A54" s="143">
        <v>21010300</v>
      </c>
      <c r="B54" s="144" t="s">
        <v>51</v>
      </c>
      <c r="C54" s="145">
        <f t="shared" si="0"/>
        <v>1000</v>
      </c>
      <c r="D54" s="146">
        <v>1000</v>
      </c>
      <c r="E54" s="146">
        <v>0</v>
      </c>
      <c r="F54" s="146">
        <v>0</v>
      </c>
    </row>
    <row r="55" spans="1:6" x14ac:dyDescent="0.25">
      <c r="A55" s="140">
        <v>21080000</v>
      </c>
      <c r="B55" s="113" t="s">
        <v>52</v>
      </c>
      <c r="C55" s="141">
        <f t="shared" si="0"/>
        <v>150000</v>
      </c>
      <c r="D55" s="142">
        <v>150000</v>
      </c>
      <c r="E55" s="142">
        <v>0</v>
      </c>
      <c r="F55" s="142">
        <v>0</v>
      </c>
    </row>
    <row r="56" spans="1:6" ht="19.5" customHeight="1" x14ac:dyDescent="0.25">
      <c r="A56" s="143">
        <v>21081100</v>
      </c>
      <c r="B56" s="144" t="s">
        <v>53</v>
      </c>
      <c r="C56" s="145">
        <f t="shared" si="0"/>
        <v>50000</v>
      </c>
      <c r="D56" s="146">
        <v>50000</v>
      </c>
      <c r="E56" s="146">
        <v>0</v>
      </c>
      <c r="F56" s="146">
        <v>0</v>
      </c>
    </row>
    <row r="57" spans="1:6" ht="66.75" customHeight="1" x14ac:dyDescent="0.25">
      <c r="A57" s="143">
        <v>21081800</v>
      </c>
      <c r="B57" s="144" t="s">
        <v>54</v>
      </c>
      <c r="C57" s="145">
        <f t="shared" si="0"/>
        <v>100000</v>
      </c>
      <c r="D57" s="146">
        <v>100000</v>
      </c>
      <c r="E57" s="146">
        <v>0</v>
      </c>
      <c r="F57" s="146">
        <v>0</v>
      </c>
    </row>
    <row r="58" spans="1:6" ht="42.75" x14ac:dyDescent="0.25">
      <c r="A58" s="140">
        <v>22000000</v>
      </c>
      <c r="B58" s="113" t="s">
        <v>55</v>
      </c>
      <c r="C58" s="141">
        <f t="shared" si="0"/>
        <v>2110600</v>
      </c>
      <c r="D58" s="142">
        <v>2110600</v>
      </c>
      <c r="E58" s="142">
        <v>0</v>
      </c>
      <c r="F58" s="142">
        <v>0</v>
      </c>
    </row>
    <row r="59" spans="1:6" ht="28.5" x14ac:dyDescent="0.25">
      <c r="A59" s="140">
        <v>22010000</v>
      </c>
      <c r="B59" s="113" t="s">
        <v>56</v>
      </c>
      <c r="C59" s="141">
        <f t="shared" si="0"/>
        <v>2060000</v>
      </c>
      <c r="D59" s="142">
        <v>2060000</v>
      </c>
      <c r="E59" s="142">
        <v>0</v>
      </c>
      <c r="F59" s="142">
        <v>0</v>
      </c>
    </row>
    <row r="60" spans="1:6" ht="30" x14ac:dyDescent="0.25">
      <c r="A60" s="143">
        <v>22012500</v>
      </c>
      <c r="B60" s="144" t="s">
        <v>57</v>
      </c>
      <c r="C60" s="145">
        <f t="shared" si="0"/>
        <v>2000000</v>
      </c>
      <c r="D60" s="146">
        <v>2000000</v>
      </c>
      <c r="E60" s="146">
        <v>0</v>
      </c>
      <c r="F60" s="146">
        <v>0</v>
      </c>
    </row>
    <row r="61" spans="1:6" ht="48.75" customHeight="1" x14ac:dyDescent="0.25">
      <c r="A61" s="143">
        <v>22012600</v>
      </c>
      <c r="B61" s="144" t="s">
        <v>58</v>
      </c>
      <c r="C61" s="145">
        <f t="shared" si="0"/>
        <v>60000</v>
      </c>
      <c r="D61" s="146">
        <v>60000</v>
      </c>
      <c r="E61" s="146">
        <v>0</v>
      </c>
      <c r="F61" s="146">
        <v>0</v>
      </c>
    </row>
    <row r="62" spans="1:6" x14ac:dyDescent="0.25">
      <c r="A62" s="140">
        <v>22090000</v>
      </c>
      <c r="B62" s="113" t="s">
        <v>59</v>
      </c>
      <c r="C62" s="141">
        <f t="shared" si="0"/>
        <v>47500</v>
      </c>
      <c r="D62" s="142">
        <v>47500</v>
      </c>
      <c r="E62" s="142">
        <v>0</v>
      </c>
      <c r="F62" s="142">
        <v>0</v>
      </c>
    </row>
    <row r="63" spans="1:6" ht="66" customHeight="1" x14ac:dyDescent="0.25">
      <c r="A63" s="143">
        <v>22090100</v>
      </c>
      <c r="B63" s="144" t="s">
        <v>60</v>
      </c>
      <c r="C63" s="145">
        <f t="shared" si="0"/>
        <v>45000</v>
      </c>
      <c r="D63" s="146">
        <v>45000</v>
      </c>
      <c r="E63" s="146">
        <v>0</v>
      </c>
      <c r="F63" s="146">
        <v>0</v>
      </c>
    </row>
    <row r="64" spans="1:6" ht="51.75" customHeight="1" x14ac:dyDescent="0.25">
      <c r="A64" s="143">
        <v>22090400</v>
      </c>
      <c r="B64" s="144" t="s">
        <v>61</v>
      </c>
      <c r="C64" s="145">
        <f t="shared" si="0"/>
        <v>2500</v>
      </c>
      <c r="D64" s="146">
        <v>2500</v>
      </c>
      <c r="E64" s="146">
        <v>0</v>
      </c>
      <c r="F64" s="146">
        <v>0</v>
      </c>
    </row>
    <row r="65" spans="1:6" ht="105" x14ac:dyDescent="0.25">
      <c r="A65" s="143">
        <v>22130000</v>
      </c>
      <c r="B65" s="144" t="s">
        <v>62</v>
      </c>
      <c r="C65" s="145">
        <f t="shared" si="0"/>
        <v>3100</v>
      </c>
      <c r="D65" s="146">
        <v>3100</v>
      </c>
      <c r="E65" s="146">
        <v>0</v>
      </c>
      <c r="F65" s="146">
        <v>0</v>
      </c>
    </row>
    <row r="66" spans="1:6" x14ac:dyDescent="0.25">
      <c r="A66" s="140">
        <v>24000000</v>
      </c>
      <c r="B66" s="113" t="s">
        <v>63</v>
      </c>
      <c r="C66" s="141">
        <f t="shared" si="0"/>
        <v>1000</v>
      </c>
      <c r="D66" s="142">
        <v>1000</v>
      </c>
      <c r="E66" s="142">
        <v>0</v>
      </c>
      <c r="F66" s="142">
        <v>0</v>
      </c>
    </row>
    <row r="67" spans="1:6" x14ac:dyDescent="0.25">
      <c r="A67" s="140">
        <v>24060000</v>
      </c>
      <c r="B67" s="113" t="s">
        <v>52</v>
      </c>
      <c r="C67" s="141">
        <f t="shared" si="0"/>
        <v>1000</v>
      </c>
      <c r="D67" s="142">
        <v>1000</v>
      </c>
      <c r="E67" s="142">
        <v>0</v>
      </c>
      <c r="F67" s="142">
        <v>0</v>
      </c>
    </row>
    <row r="68" spans="1:6" x14ac:dyDescent="0.25">
      <c r="A68" s="143">
        <v>24060300</v>
      </c>
      <c r="B68" s="144" t="s">
        <v>52</v>
      </c>
      <c r="C68" s="145">
        <f t="shared" si="0"/>
        <v>1000</v>
      </c>
      <c r="D68" s="146">
        <v>1000</v>
      </c>
      <c r="E68" s="146">
        <v>0</v>
      </c>
      <c r="F68" s="146">
        <v>0</v>
      </c>
    </row>
    <row r="69" spans="1:6" x14ac:dyDescent="0.25">
      <c r="A69" s="140">
        <v>25000000</v>
      </c>
      <c r="B69" s="113" t="s">
        <v>64</v>
      </c>
      <c r="C69" s="141">
        <f t="shared" si="0"/>
        <v>200000</v>
      </c>
      <c r="D69" s="142">
        <v>0</v>
      </c>
      <c r="E69" s="142">
        <v>200000</v>
      </c>
      <c r="F69" s="142">
        <v>0</v>
      </c>
    </row>
    <row r="70" spans="1:6" ht="42.75" x14ac:dyDescent="0.25">
      <c r="A70" s="140">
        <v>25010000</v>
      </c>
      <c r="B70" s="113" t="s">
        <v>65</v>
      </c>
      <c r="C70" s="141">
        <f t="shared" si="0"/>
        <v>200000</v>
      </c>
      <c r="D70" s="142">
        <v>0</v>
      </c>
      <c r="E70" s="142">
        <v>200000</v>
      </c>
      <c r="F70" s="142">
        <v>0</v>
      </c>
    </row>
    <row r="71" spans="1:6" ht="60" x14ac:dyDescent="0.25">
      <c r="A71" s="143">
        <v>25010300</v>
      </c>
      <c r="B71" s="144" t="s">
        <v>66</v>
      </c>
      <c r="C71" s="145">
        <f t="shared" si="0"/>
        <v>200000</v>
      </c>
      <c r="D71" s="146">
        <v>0</v>
      </c>
      <c r="E71" s="146">
        <v>200000</v>
      </c>
      <c r="F71" s="146">
        <v>0</v>
      </c>
    </row>
    <row r="72" spans="1:6" ht="28.5" x14ac:dyDescent="0.25">
      <c r="A72" s="147"/>
      <c r="B72" s="148" t="s">
        <v>67</v>
      </c>
      <c r="C72" s="141">
        <f t="shared" si="0"/>
        <v>118410677</v>
      </c>
      <c r="D72" s="141">
        <v>118169000</v>
      </c>
      <c r="E72" s="141">
        <v>241677</v>
      </c>
      <c r="F72" s="141">
        <v>0</v>
      </c>
    </row>
    <row r="73" spans="1:6" x14ac:dyDescent="0.25">
      <c r="A73" s="140">
        <v>40000000</v>
      </c>
      <c r="B73" s="113" t="s">
        <v>68</v>
      </c>
      <c r="C73" s="141">
        <f t="shared" si="0"/>
        <v>54173600</v>
      </c>
      <c r="D73" s="142">
        <v>54173600</v>
      </c>
      <c r="E73" s="142">
        <v>0</v>
      </c>
      <c r="F73" s="142">
        <v>0</v>
      </c>
    </row>
    <row r="74" spans="1:6" x14ac:dyDescent="0.25">
      <c r="A74" s="140">
        <v>41000000</v>
      </c>
      <c r="B74" s="113" t="s">
        <v>69</v>
      </c>
      <c r="C74" s="141">
        <f t="shared" si="0"/>
        <v>54173600</v>
      </c>
      <c r="D74" s="142">
        <v>54173600</v>
      </c>
      <c r="E74" s="142">
        <v>0</v>
      </c>
      <c r="F74" s="142">
        <v>0</v>
      </c>
    </row>
    <row r="75" spans="1:6" ht="28.5" x14ac:dyDescent="0.25">
      <c r="A75" s="140">
        <v>41020000</v>
      </c>
      <c r="B75" s="113" t="s">
        <v>70</v>
      </c>
      <c r="C75" s="141">
        <f t="shared" si="0"/>
        <v>20133100</v>
      </c>
      <c r="D75" s="142">
        <v>20133100</v>
      </c>
      <c r="E75" s="142">
        <v>0</v>
      </c>
      <c r="F75" s="142">
        <v>0</v>
      </c>
    </row>
    <row r="76" spans="1:6" x14ac:dyDescent="0.25">
      <c r="A76" s="143">
        <v>41020100</v>
      </c>
      <c r="B76" s="144" t="s">
        <v>71</v>
      </c>
      <c r="C76" s="145">
        <f t="shared" ref="C76:C83" si="1">D76+E76</f>
        <v>17634200</v>
      </c>
      <c r="D76" s="146">
        <v>17634200</v>
      </c>
      <c r="E76" s="146">
        <v>0</v>
      </c>
      <c r="F76" s="146">
        <v>0</v>
      </c>
    </row>
    <row r="77" spans="1:6" ht="123.75" customHeight="1" x14ac:dyDescent="0.25">
      <c r="A77" s="143">
        <v>41021400</v>
      </c>
      <c r="B77" s="144" t="s">
        <v>72</v>
      </c>
      <c r="C77" s="145">
        <f t="shared" si="1"/>
        <v>2498900</v>
      </c>
      <c r="D77" s="146">
        <v>2498900</v>
      </c>
      <c r="E77" s="146">
        <v>0</v>
      </c>
      <c r="F77" s="146">
        <v>0</v>
      </c>
    </row>
    <row r="78" spans="1:6" ht="28.5" x14ac:dyDescent="0.25">
      <c r="A78" s="140">
        <v>41030000</v>
      </c>
      <c r="B78" s="113" t="s">
        <v>227</v>
      </c>
      <c r="C78" s="141">
        <f t="shared" si="1"/>
        <v>34040500</v>
      </c>
      <c r="D78" s="142">
        <v>34040500</v>
      </c>
      <c r="E78" s="142">
        <v>0</v>
      </c>
      <c r="F78" s="142">
        <v>0</v>
      </c>
    </row>
    <row r="79" spans="1:6" ht="30" x14ac:dyDescent="0.25">
      <c r="A79" s="143">
        <v>41033900</v>
      </c>
      <c r="B79" s="144" t="s">
        <v>228</v>
      </c>
      <c r="C79" s="145">
        <f t="shared" si="1"/>
        <v>31649800</v>
      </c>
      <c r="D79" s="146">
        <v>31649800</v>
      </c>
      <c r="E79" s="146">
        <v>0</v>
      </c>
      <c r="F79" s="146">
        <v>0</v>
      </c>
    </row>
    <row r="80" spans="1:6" ht="45" x14ac:dyDescent="0.25">
      <c r="A80" s="143">
        <v>41035400</v>
      </c>
      <c r="B80" s="144" t="s">
        <v>233</v>
      </c>
      <c r="C80" s="145">
        <f t="shared" si="1"/>
        <v>205400</v>
      </c>
      <c r="D80" s="146">
        <v>205400</v>
      </c>
      <c r="E80" s="146">
        <v>0</v>
      </c>
      <c r="F80" s="146">
        <v>0</v>
      </c>
    </row>
    <row r="81" spans="1:6" ht="75" x14ac:dyDescent="0.25">
      <c r="A81" s="143">
        <v>41036000</v>
      </c>
      <c r="B81" s="144" t="s">
        <v>289</v>
      </c>
      <c r="C81" s="145">
        <f t="shared" si="1"/>
        <v>253600</v>
      </c>
      <c r="D81" s="146">
        <v>253600</v>
      </c>
      <c r="E81" s="146">
        <v>0</v>
      </c>
      <c r="F81" s="146">
        <v>0</v>
      </c>
    </row>
    <row r="82" spans="1:6" ht="60" x14ac:dyDescent="0.25">
      <c r="A82" s="143">
        <v>41036300</v>
      </c>
      <c r="B82" s="144" t="s">
        <v>290</v>
      </c>
      <c r="C82" s="145">
        <f t="shared" si="1"/>
        <v>1931700</v>
      </c>
      <c r="D82" s="146">
        <v>1931700</v>
      </c>
      <c r="E82" s="146">
        <v>0</v>
      </c>
      <c r="F82" s="146">
        <v>0</v>
      </c>
    </row>
    <row r="83" spans="1:6" x14ac:dyDescent="0.25">
      <c r="A83" s="149" t="s">
        <v>74</v>
      </c>
      <c r="B83" s="148" t="s">
        <v>73</v>
      </c>
      <c r="C83" s="141">
        <f t="shared" si="1"/>
        <v>172584277</v>
      </c>
      <c r="D83" s="141">
        <v>172342600</v>
      </c>
      <c r="E83" s="141">
        <v>241677</v>
      </c>
      <c r="F83" s="141">
        <v>0</v>
      </c>
    </row>
    <row r="84" spans="1:6" x14ac:dyDescent="0.25">
      <c r="A84" s="117"/>
      <c r="B84" s="117"/>
      <c r="C84" s="117"/>
      <c r="D84" s="117"/>
      <c r="E84" s="117"/>
      <c r="F84" s="117"/>
    </row>
    <row r="85" spans="1:6" x14ac:dyDescent="0.25">
      <c r="A85" s="117"/>
      <c r="B85" s="117"/>
      <c r="C85" s="117"/>
      <c r="D85" s="117"/>
      <c r="E85" s="117"/>
      <c r="F85" s="117"/>
    </row>
    <row r="86" spans="1:6" x14ac:dyDescent="0.25">
      <c r="A86" s="117"/>
      <c r="B86" s="136" t="s">
        <v>75</v>
      </c>
      <c r="C86" s="117"/>
      <c r="D86" s="117"/>
      <c r="E86" s="136" t="s">
        <v>76</v>
      </c>
      <c r="F86" s="117"/>
    </row>
    <row r="87" spans="1:6" x14ac:dyDescent="0.25">
      <c r="A87" s="117"/>
      <c r="B87" s="117"/>
      <c r="C87" s="117"/>
      <c r="D87" s="117"/>
      <c r="E87" s="117"/>
      <c r="F87" s="117"/>
    </row>
  </sheetData>
  <mergeCells count="10">
    <mergeCell ref="E2:F2"/>
    <mergeCell ref="E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39370078740157483" top="0.39370078740157483" bottom="0.39370078740157483" header="0" footer="0"/>
  <pageSetup paperSize="9" scale="78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B129-A5C8-48A4-AC69-D0CD85D4A93C}">
  <sheetPr>
    <pageSetUpPr fitToPage="1"/>
  </sheetPr>
  <dimension ref="A1:F34"/>
  <sheetViews>
    <sheetView workbookViewId="0">
      <selection activeCell="L21" sqref="L21"/>
    </sheetView>
  </sheetViews>
  <sheetFormatPr defaultRowHeight="15" x14ac:dyDescent="0.25"/>
  <cols>
    <col min="1" max="1" width="11.28515625" customWidth="1"/>
    <col min="2" max="2" width="41" customWidth="1"/>
    <col min="3" max="3" width="16.42578125" customWidth="1"/>
    <col min="4" max="4" width="16" customWidth="1"/>
    <col min="5" max="5" width="15.7109375" customWidth="1"/>
    <col min="6" max="6" width="14.140625" customWidth="1"/>
  </cols>
  <sheetData>
    <row r="1" spans="1:6" ht="15.75" x14ac:dyDescent="0.25">
      <c r="E1" s="1" t="s">
        <v>272</v>
      </c>
      <c r="F1" s="1"/>
    </row>
    <row r="2" spans="1:6" ht="15.75" x14ac:dyDescent="0.25">
      <c r="E2" s="150" t="s">
        <v>232</v>
      </c>
      <c r="F2" s="150"/>
    </row>
    <row r="3" spans="1:6" ht="15.75" x14ac:dyDescent="0.25">
      <c r="E3" s="151" t="s">
        <v>291</v>
      </c>
      <c r="F3" s="151"/>
    </row>
    <row r="5" spans="1:6" ht="41.25" customHeight="1" x14ac:dyDescent="0.25">
      <c r="A5" s="161" t="s">
        <v>273</v>
      </c>
      <c r="B5" s="162"/>
      <c r="C5" s="162"/>
      <c r="D5" s="162"/>
      <c r="E5" s="162"/>
      <c r="F5" s="162"/>
    </row>
    <row r="6" spans="1:6" ht="25.5" customHeight="1" x14ac:dyDescent="0.25">
      <c r="A6" s="115" t="s">
        <v>77</v>
      </c>
      <c r="B6" s="114"/>
      <c r="C6" s="114"/>
      <c r="D6" s="114"/>
      <c r="E6" s="114"/>
      <c r="F6" s="114"/>
    </row>
    <row r="7" spans="1:6" x14ac:dyDescent="0.25">
      <c r="A7" s="116" t="s">
        <v>78</v>
      </c>
      <c r="B7" s="117"/>
      <c r="C7" s="117"/>
      <c r="D7" s="117"/>
      <c r="E7" s="117"/>
      <c r="F7" s="118" t="s">
        <v>2</v>
      </c>
    </row>
    <row r="8" spans="1:6" x14ac:dyDescent="0.25">
      <c r="A8" s="154" t="s">
        <v>3</v>
      </c>
      <c r="B8" s="154" t="s">
        <v>274</v>
      </c>
      <c r="C8" s="155" t="s">
        <v>5</v>
      </c>
      <c r="D8" s="154" t="s">
        <v>6</v>
      </c>
      <c r="E8" s="154" t="s">
        <v>7</v>
      </c>
      <c r="F8" s="154"/>
    </row>
    <row r="9" spans="1:6" x14ac:dyDescent="0.25">
      <c r="A9" s="154"/>
      <c r="B9" s="154"/>
      <c r="C9" s="154"/>
      <c r="D9" s="154"/>
      <c r="E9" s="154" t="s">
        <v>8</v>
      </c>
      <c r="F9" s="154" t="s">
        <v>9</v>
      </c>
    </row>
    <row r="10" spans="1:6" x14ac:dyDescent="0.25">
      <c r="A10" s="154"/>
      <c r="B10" s="154"/>
      <c r="C10" s="154"/>
      <c r="D10" s="154"/>
      <c r="E10" s="154"/>
      <c r="F10" s="154"/>
    </row>
    <row r="11" spans="1:6" x14ac:dyDescent="0.25">
      <c r="A11" s="119">
        <v>1</v>
      </c>
      <c r="B11" s="119">
        <v>2</v>
      </c>
      <c r="C11" s="120">
        <v>3</v>
      </c>
      <c r="D11" s="119">
        <v>4</v>
      </c>
      <c r="E11" s="119">
        <v>5</v>
      </c>
      <c r="F11" s="119">
        <v>6</v>
      </c>
    </row>
    <row r="12" spans="1:6" ht="21" customHeight="1" x14ac:dyDescent="0.25">
      <c r="A12" s="157" t="s">
        <v>275</v>
      </c>
      <c r="B12" s="158"/>
      <c r="C12" s="158"/>
      <c r="D12" s="158"/>
      <c r="E12" s="158"/>
      <c r="F12" s="159"/>
    </row>
    <row r="13" spans="1:6" x14ac:dyDescent="0.25">
      <c r="A13" s="140">
        <v>200000</v>
      </c>
      <c r="B13" s="113" t="s">
        <v>276</v>
      </c>
      <c r="C13" s="141">
        <f t="shared" ref="C13:C21" si="0">D13+E13</f>
        <v>3355363</v>
      </c>
      <c r="D13" s="142">
        <v>1553063</v>
      </c>
      <c r="E13" s="142">
        <v>1802300</v>
      </c>
      <c r="F13" s="142">
        <v>1464000</v>
      </c>
    </row>
    <row r="14" spans="1:6" x14ac:dyDescent="0.25">
      <c r="A14" s="140">
        <v>203000</v>
      </c>
      <c r="B14" s="113" t="s">
        <v>277</v>
      </c>
      <c r="C14" s="141">
        <f t="shared" si="0"/>
        <v>0</v>
      </c>
      <c r="D14" s="142">
        <v>0</v>
      </c>
      <c r="E14" s="142">
        <v>0</v>
      </c>
      <c r="F14" s="142">
        <v>0</v>
      </c>
    </row>
    <row r="15" spans="1:6" x14ac:dyDescent="0.25">
      <c r="A15" s="143">
        <v>203410</v>
      </c>
      <c r="B15" s="144" t="s">
        <v>278</v>
      </c>
      <c r="C15" s="145">
        <f t="shared" si="0"/>
        <v>78823967</v>
      </c>
      <c r="D15" s="146">
        <v>78823967</v>
      </c>
      <c r="E15" s="146">
        <v>0</v>
      </c>
      <c r="F15" s="146">
        <v>0</v>
      </c>
    </row>
    <row r="16" spans="1:6" x14ac:dyDescent="0.25">
      <c r="A16" s="143">
        <v>203420</v>
      </c>
      <c r="B16" s="144" t="s">
        <v>279</v>
      </c>
      <c r="C16" s="145">
        <f t="shared" si="0"/>
        <v>-78823967</v>
      </c>
      <c r="D16" s="146">
        <v>-78823967</v>
      </c>
      <c r="E16" s="146">
        <v>0</v>
      </c>
      <c r="F16" s="146">
        <v>0</v>
      </c>
    </row>
    <row r="17" spans="1:6" ht="28.5" x14ac:dyDescent="0.25">
      <c r="A17" s="140">
        <v>208000</v>
      </c>
      <c r="B17" s="113" t="s">
        <v>280</v>
      </c>
      <c r="C17" s="141">
        <f t="shared" si="0"/>
        <v>3355363</v>
      </c>
      <c r="D17" s="142">
        <v>1553063</v>
      </c>
      <c r="E17" s="142">
        <v>1802300</v>
      </c>
      <c r="F17" s="142">
        <v>1464000</v>
      </c>
    </row>
    <row r="18" spans="1:6" x14ac:dyDescent="0.25">
      <c r="A18" s="143">
        <v>208100</v>
      </c>
      <c r="B18" s="144" t="s">
        <v>281</v>
      </c>
      <c r="C18" s="145">
        <f t="shared" si="0"/>
        <v>18305067</v>
      </c>
      <c r="D18" s="146">
        <v>17591902</v>
      </c>
      <c r="E18" s="146">
        <v>713165</v>
      </c>
      <c r="F18" s="146">
        <v>19142</v>
      </c>
    </row>
    <row r="19" spans="1:6" x14ac:dyDescent="0.25">
      <c r="A19" s="143">
        <v>208200</v>
      </c>
      <c r="B19" s="144" t="s">
        <v>282</v>
      </c>
      <c r="C19" s="145">
        <f t="shared" si="0"/>
        <v>14949704</v>
      </c>
      <c r="D19" s="146">
        <v>14574839</v>
      </c>
      <c r="E19" s="146">
        <v>374865</v>
      </c>
      <c r="F19" s="146">
        <v>19142</v>
      </c>
    </row>
    <row r="20" spans="1:6" ht="45" x14ac:dyDescent="0.25">
      <c r="A20" s="143">
        <v>208400</v>
      </c>
      <c r="B20" s="144" t="s">
        <v>283</v>
      </c>
      <c r="C20" s="145">
        <f t="shared" si="0"/>
        <v>0</v>
      </c>
      <c r="D20" s="146">
        <v>-1464000</v>
      </c>
      <c r="E20" s="146">
        <v>1464000</v>
      </c>
      <c r="F20" s="146">
        <v>1464000</v>
      </c>
    </row>
    <row r="21" spans="1:6" x14ac:dyDescent="0.25">
      <c r="A21" s="149" t="s">
        <v>74</v>
      </c>
      <c r="B21" s="148" t="s">
        <v>284</v>
      </c>
      <c r="C21" s="141">
        <f t="shared" si="0"/>
        <v>3355363</v>
      </c>
      <c r="D21" s="141">
        <v>1553063</v>
      </c>
      <c r="E21" s="141">
        <v>1802300</v>
      </c>
      <c r="F21" s="141">
        <v>1464000</v>
      </c>
    </row>
    <row r="22" spans="1:6" ht="21" customHeight="1" x14ac:dyDescent="0.25">
      <c r="A22" s="157" t="s">
        <v>285</v>
      </c>
      <c r="B22" s="158"/>
      <c r="C22" s="158"/>
      <c r="D22" s="158"/>
      <c r="E22" s="158"/>
      <c r="F22" s="159"/>
    </row>
    <row r="23" spans="1:6" ht="28.5" x14ac:dyDescent="0.25">
      <c r="A23" s="140">
        <v>600000</v>
      </c>
      <c r="B23" s="113" t="s">
        <v>286</v>
      </c>
      <c r="C23" s="141">
        <f t="shared" ref="C23:C30" si="1">D23+E23</f>
        <v>3355363</v>
      </c>
      <c r="D23" s="142">
        <v>1553063</v>
      </c>
      <c r="E23" s="142">
        <v>1802300</v>
      </c>
      <c r="F23" s="142">
        <v>1464000</v>
      </c>
    </row>
    <row r="24" spans="1:6" x14ac:dyDescent="0.25">
      <c r="A24" s="140">
        <v>602000</v>
      </c>
      <c r="B24" s="113" t="s">
        <v>287</v>
      </c>
      <c r="C24" s="141">
        <f t="shared" si="1"/>
        <v>3355363</v>
      </c>
      <c r="D24" s="142">
        <v>1553063</v>
      </c>
      <c r="E24" s="142">
        <v>1802300</v>
      </c>
      <c r="F24" s="142">
        <v>1464000</v>
      </c>
    </row>
    <row r="25" spans="1:6" x14ac:dyDescent="0.25">
      <c r="A25" s="143">
        <v>602100</v>
      </c>
      <c r="B25" s="144" t="s">
        <v>281</v>
      </c>
      <c r="C25" s="145">
        <f t="shared" si="1"/>
        <v>18305067</v>
      </c>
      <c r="D25" s="146">
        <v>17591902</v>
      </c>
      <c r="E25" s="146">
        <v>713165</v>
      </c>
      <c r="F25" s="146">
        <v>19142</v>
      </c>
    </row>
    <row r="26" spans="1:6" x14ac:dyDescent="0.25">
      <c r="A26" s="143">
        <v>602200</v>
      </c>
      <c r="B26" s="144" t="s">
        <v>282</v>
      </c>
      <c r="C26" s="145">
        <f t="shared" si="1"/>
        <v>14949704</v>
      </c>
      <c r="D26" s="146">
        <v>14574839</v>
      </c>
      <c r="E26" s="146">
        <v>374865</v>
      </c>
      <c r="F26" s="146">
        <v>19142</v>
      </c>
    </row>
    <row r="27" spans="1:6" ht="45" x14ac:dyDescent="0.25">
      <c r="A27" s="143">
        <v>602400</v>
      </c>
      <c r="B27" s="144" t="s">
        <v>283</v>
      </c>
      <c r="C27" s="145">
        <f t="shared" si="1"/>
        <v>0</v>
      </c>
      <c r="D27" s="146">
        <v>-1464000</v>
      </c>
      <c r="E27" s="146">
        <v>1464000</v>
      </c>
      <c r="F27" s="146">
        <v>1464000</v>
      </c>
    </row>
    <row r="28" spans="1:6" ht="28.5" x14ac:dyDescent="0.25">
      <c r="A28" s="140">
        <v>603000</v>
      </c>
      <c r="B28" s="113" t="s">
        <v>288</v>
      </c>
      <c r="C28" s="141">
        <f t="shared" si="1"/>
        <v>0</v>
      </c>
      <c r="D28" s="142">
        <v>0</v>
      </c>
      <c r="E28" s="142">
        <v>0</v>
      </c>
      <c r="F28" s="142">
        <v>0</v>
      </c>
    </row>
    <row r="29" spans="1:6" ht="30" x14ac:dyDescent="0.25">
      <c r="A29" s="143">
        <v>603000</v>
      </c>
      <c r="B29" s="144" t="s">
        <v>288</v>
      </c>
      <c r="C29" s="145">
        <f t="shared" si="1"/>
        <v>0</v>
      </c>
      <c r="D29" s="146">
        <v>0</v>
      </c>
      <c r="E29" s="146">
        <v>0</v>
      </c>
      <c r="F29" s="146">
        <v>0</v>
      </c>
    </row>
    <row r="30" spans="1:6" x14ac:dyDescent="0.25">
      <c r="A30" s="149" t="s">
        <v>74</v>
      </c>
      <c r="B30" s="148" t="s">
        <v>284</v>
      </c>
      <c r="C30" s="141">
        <f t="shared" si="1"/>
        <v>3355363</v>
      </c>
      <c r="D30" s="141">
        <v>1553063</v>
      </c>
      <c r="E30" s="141">
        <v>1802300</v>
      </c>
      <c r="F30" s="141">
        <v>1464000</v>
      </c>
    </row>
    <row r="31" spans="1:6" x14ac:dyDescent="0.25">
      <c r="A31" s="117"/>
      <c r="B31" s="117"/>
      <c r="C31" s="117"/>
      <c r="D31" s="117"/>
      <c r="E31" s="117"/>
      <c r="F31" s="117"/>
    </row>
    <row r="32" spans="1:6" x14ac:dyDescent="0.25">
      <c r="A32" s="117"/>
      <c r="B32" s="117"/>
      <c r="C32" s="117"/>
      <c r="D32" s="117"/>
      <c r="E32" s="117"/>
      <c r="F32" s="117"/>
    </row>
    <row r="33" spans="1:6" x14ac:dyDescent="0.25">
      <c r="A33" s="160" t="s">
        <v>75</v>
      </c>
      <c r="B33" s="160"/>
      <c r="C33" s="117"/>
      <c r="D33" s="117"/>
      <c r="E33" s="136" t="s">
        <v>76</v>
      </c>
      <c r="F33" s="117"/>
    </row>
    <row r="34" spans="1:6" x14ac:dyDescent="0.25">
      <c r="A34" s="117"/>
      <c r="B34" s="117"/>
      <c r="C34" s="117"/>
      <c r="D34" s="117"/>
      <c r="E34" s="117"/>
      <c r="F34" s="117"/>
    </row>
  </sheetData>
  <mergeCells count="13">
    <mergeCell ref="A12:F12"/>
    <mergeCell ref="A22:F22"/>
    <mergeCell ref="E2:F2"/>
    <mergeCell ref="E3:F3"/>
    <mergeCell ref="A33:B3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8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E9F1-54C2-4C79-888F-C6C0881E1743}">
  <sheetPr>
    <pageSetUpPr fitToPage="1"/>
  </sheetPr>
  <dimension ref="A1:P57"/>
  <sheetViews>
    <sheetView workbookViewId="0">
      <selection activeCell="A30" sqref="A30:D30"/>
    </sheetView>
  </sheetViews>
  <sheetFormatPr defaultRowHeight="15" x14ac:dyDescent="0.25"/>
  <cols>
    <col min="1" max="3" width="12" customWidth="1"/>
    <col min="4" max="4" width="40.7109375" customWidth="1"/>
    <col min="5" max="6" width="15.42578125" customWidth="1"/>
    <col min="7" max="7" width="15.5703125" customWidth="1"/>
    <col min="8" max="8" width="16.140625" customWidth="1"/>
    <col min="9" max="15" width="13.7109375" customWidth="1"/>
    <col min="16" max="16" width="15.85546875" customWidth="1"/>
  </cols>
  <sheetData>
    <row r="1" spans="1:16" ht="15.75" x14ac:dyDescent="0.25">
      <c r="N1" s="1" t="s">
        <v>225</v>
      </c>
      <c r="O1" s="1"/>
    </row>
    <row r="2" spans="1:16" ht="15.75" x14ac:dyDescent="0.25">
      <c r="N2" s="150" t="s">
        <v>232</v>
      </c>
      <c r="O2" s="150"/>
    </row>
    <row r="3" spans="1:16" ht="15.75" x14ac:dyDescent="0.25">
      <c r="N3" s="151" t="s">
        <v>291</v>
      </c>
      <c r="O3" s="151"/>
    </row>
    <row r="5" spans="1:16" ht="23.25" customHeight="1" x14ac:dyDescent="0.25">
      <c r="A5" s="163" t="s">
        <v>173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6" spans="1:16" ht="21" customHeight="1" x14ac:dyDescent="0.25">
      <c r="A6" s="163" t="s">
        <v>174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</row>
    <row r="7" spans="1:16" x14ac:dyDescent="0.25">
      <c r="A7" s="115" t="s">
        <v>77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1:16" x14ac:dyDescent="0.25">
      <c r="A8" s="116" t="s">
        <v>78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 t="s">
        <v>97</v>
      </c>
    </row>
    <row r="9" spans="1:16" x14ac:dyDescent="0.25">
      <c r="A9" s="164" t="s">
        <v>98</v>
      </c>
      <c r="B9" s="164" t="s">
        <v>175</v>
      </c>
      <c r="C9" s="164" t="s">
        <v>100</v>
      </c>
      <c r="D9" s="154" t="s">
        <v>176</v>
      </c>
      <c r="E9" s="154" t="s">
        <v>6</v>
      </c>
      <c r="F9" s="154"/>
      <c r="G9" s="154"/>
      <c r="H9" s="154"/>
      <c r="I9" s="154"/>
      <c r="J9" s="154" t="s">
        <v>7</v>
      </c>
      <c r="K9" s="154"/>
      <c r="L9" s="154"/>
      <c r="M9" s="154"/>
      <c r="N9" s="154"/>
      <c r="O9" s="154"/>
      <c r="P9" s="155" t="s">
        <v>177</v>
      </c>
    </row>
    <row r="10" spans="1:16" x14ac:dyDescent="0.25">
      <c r="A10" s="154"/>
      <c r="B10" s="154"/>
      <c r="C10" s="154"/>
      <c r="D10" s="154"/>
      <c r="E10" s="155" t="s">
        <v>8</v>
      </c>
      <c r="F10" s="154" t="s">
        <v>178</v>
      </c>
      <c r="G10" s="154" t="s">
        <v>179</v>
      </c>
      <c r="H10" s="154"/>
      <c r="I10" s="154" t="s">
        <v>180</v>
      </c>
      <c r="J10" s="155" t="s">
        <v>8</v>
      </c>
      <c r="K10" s="154" t="s">
        <v>9</v>
      </c>
      <c r="L10" s="154" t="s">
        <v>178</v>
      </c>
      <c r="M10" s="154" t="s">
        <v>179</v>
      </c>
      <c r="N10" s="154"/>
      <c r="O10" s="154" t="s">
        <v>180</v>
      </c>
      <c r="P10" s="154"/>
    </row>
    <row r="11" spans="1:16" x14ac:dyDescent="0.25">
      <c r="A11" s="154"/>
      <c r="B11" s="154"/>
      <c r="C11" s="154"/>
      <c r="D11" s="154"/>
      <c r="E11" s="154"/>
      <c r="F11" s="154"/>
      <c r="G11" s="154" t="s">
        <v>181</v>
      </c>
      <c r="H11" s="154" t="s">
        <v>182</v>
      </c>
      <c r="I11" s="154"/>
      <c r="J11" s="154"/>
      <c r="K11" s="154"/>
      <c r="L11" s="154"/>
      <c r="M11" s="154" t="s">
        <v>181</v>
      </c>
      <c r="N11" s="154" t="s">
        <v>182</v>
      </c>
      <c r="O11" s="154"/>
      <c r="P11" s="154"/>
    </row>
    <row r="12" spans="1:16" ht="44.25" customHeight="1" x14ac:dyDescent="0.25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</row>
    <row r="13" spans="1:16" x14ac:dyDescent="0.25">
      <c r="A13" s="119">
        <v>1</v>
      </c>
      <c r="B13" s="119">
        <v>2</v>
      </c>
      <c r="C13" s="119">
        <v>3</v>
      </c>
      <c r="D13" s="119">
        <v>4</v>
      </c>
      <c r="E13" s="120">
        <v>5</v>
      </c>
      <c r="F13" s="119">
        <v>6</v>
      </c>
      <c r="G13" s="119">
        <v>7</v>
      </c>
      <c r="H13" s="119">
        <v>8</v>
      </c>
      <c r="I13" s="119">
        <v>9</v>
      </c>
      <c r="J13" s="120">
        <v>10</v>
      </c>
      <c r="K13" s="119">
        <v>11</v>
      </c>
      <c r="L13" s="119">
        <v>12</v>
      </c>
      <c r="M13" s="119">
        <v>13</v>
      </c>
      <c r="N13" s="119">
        <v>14</v>
      </c>
      <c r="O13" s="119">
        <v>15</v>
      </c>
      <c r="P13" s="120">
        <v>16</v>
      </c>
    </row>
    <row r="14" spans="1:16" ht="42.75" x14ac:dyDescent="0.25">
      <c r="A14" s="121" t="s">
        <v>104</v>
      </c>
      <c r="B14" s="122"/>
      <c r="C14" s="123"/>
      <c r="D14" s="124" t="s">
        <v>183</v>
      </c>
      <c r="E14" s="125">
        <v>160959503</v>
      </c>
      <c r="F14" s="126">
        <v>153903066</v>
      </c>
      <c r="G14" s="126">
        <v>73158929</v>
      </c>
      <c r="H14" s="126">
        <v>18915310</v>
      </c>
      <c r="I14" s="126">
        <v>7056437</v>
      </c>
      <c r="J14" s="125">
        <v>2043977</v>
      </c>
      <c r="K14" s="126">
        <v>1464000</v>
      </c>
      <c r="L14" s="126">
        <v>538300</v>
      </c>
      <c r="M14" s="126">
        <v>0</v>
      </c>
      <c r="N14" s="126">
        <v>0</v>
      </c>
      <c r="O14" s="126">
        <v>1505677</v>
      </c>
      <c r="P14" s="125">
        <f t="shared" ref="P14:P54" si="0">E14+J14</f>
        <v>163003480</v>
      </c>
    </row>
    <row r="15" spans="1:16" ht="39" customHeight="1" x14ac:dyDescent="0.25">
      <c r="A15" s="121" t="s">
        <v>106</v>
      </c>
      <c r="B15" s="122"/>
      <c r="C15" s="123"/>
      <c r="D15" s="124" t="s">
        <v>183</v>
      </c>
      <c r="E15" s="125">
        <v>160959503</v>
      </c>
      <c r="F15" s="126">
        <v>153903066</v>
      </c>
      <c r="G15" s="126">
        <v>73158929</v>
      </c>
      <c r="H15" s="126">
        <v>18915310</v>
      </c>
      <c r="I15" s="126">
        <v>7056437</v>
      </c>
      <c r="J15" s="125">
        <v>2043977</v>
      </c>
      <c r="K15" s="126">
        <v>1464000</v>
      </c>
      <c r="L15" s="126">
        <v>538300</v>
      </c>
      <c r="M15" s="126">
        <v>0</v>
      </c>
      <c r="N15" s="126">
        <v>0</v>
      </c>
      <c r="O15" s="126">
        <v>1505677</v>
      </c>
      <c r="P15" s="125">
        <f t="shared" si="0"/>
        <v>163003480</v>
      </c>
    </row>
    <row r="16" spans="1:16" ht="75" x14ac:dyDescent="0.25">
      <c r="A16" s="127" t="s">
        <v>184</v>
      </c>
      <c r="B16" s="127" t="s">
        <v>185</v>
      </c>
      <c r="C16" s="128" t="s">
        <v>186</v>
      </c>
      <c r="D16" s="129" t="s">
        <v>187</v>
      </c>
      <c r="E16" s="130">
        <v>37368589</v>
      </c>
      <c r="F16" s="131">
        <v>37348589</v>
      </c>
      <c r="G16" s="131">
        <v>24993410</v>
      </c>
      <c r="H16" s="131">
        <v>2483289</v>
      </c>
      <c r="I16" s="131">
        <v>20000</v>
      </c>
      <c r="J16" s="130">
        <v>1664000</v>
      </c>
      <c r="K16" s="131">
        <v>1464000</v>
      </c>
      <c r="L16" s="131">
        <v>200000</v>
      </c>
      <c r="M16" s="131">
        <v>0</v>
      </c>
      <c r="N16" s="131">
        <v>0</v>
      </c>
      <c r="O16" s="131">
        <v>1464000</v>
      </c>
      <c r="P16" s="130">
        <f t="shared" si="0"/>
        <v>39032589</v>
      </c>
    </row>
    <row r="17" spans="1:16" ht="45" x14ac:dyDescent="0.25">
      <c r="A17" s="127" t="s">
        <v>188</v>
      </c>
      <c r="B17" s="127" t="s">
        <v>189</v>
      </c>
      <c r="C17" s="128" t="s">
        <v>190</v>
      </c>
      <c r="D17" s="129" t="s">
        <v>191</v>
      </c>
      <c r="E17" s="130">
        <v>22194065</v>
      </c>
      <c r="F17" s="131">
        <v>22194065</v>
      </c>
      <c r="G17" s="131">
        <v>5442852</v>
      </c>
      <c r="H17" s="131">
        <v>10747067</v>
      </c>
      <c r="I17" s="131">
        <v>0</v>
      </c>
      <c r="J17" s="130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0">
        <f t="shared" si="0"/>
        <v>22194065</v>
      </c>
    </row>
    <row r="18" spans="1:16" ht="45" x14ac:dyDescent="0.25">
      <c r="A18" s="127" t="s">
        <v>229</v>
      </c>
      <c r="B18" s="127" t="s">
        <v>230</v>
      </c>
      <c r="C18" s="128" t="s">
        <v>190</v>
      </c>
      <c r="D18" s="129" t="s">
        <v>231</v>
      </c>
      <c r="E18" s="130">
        <v>31649800</v>
      </c>
      <c r="F18" s="131">
        <v>31649800</v>
      </c>
      <c r="G18" s="131">
        <v>25942459</v>
      </c>
      <c r="H18" s="131">
        <v>0</v>
      </c>
      <c r="I18" s="131">
        <v>0</v>
      </c>
      <c r="J18" s="130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0">
        <f t="shared" si="0"/>
        <v>31649800</v>
      </c>
    </row>
    <row r="19" spans="1:16" ht="105" x14ac:dyDescent="0.25">
      <c r="A19" s="127" t="s">
        <v>248</v>
      </c>
      <c r="B19" s="127" t="s">
        <v>249</v>
      </c>
      <c r="C19" s="128" t="s">
        <v>250</v>
      </c>
      <c r="D19" s="129" t="s">
        <v>251</v>
      </c>
      <c r="E19" s="130">
        <v>253600</v>
      </c>
      <c r="F19" s="131">
        <v>253600</v>
      </c>
      <c r="G19" s="131">
        <v>0</v>
      </c>
      <c r="H19" s="131">
        <v>0</v>
      </c>
      <c r="I19" s="131">
        <v>0</v>
      </c>
      <c r="J19" s="130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0">
        <f t="shared" si="0"/>
        <v>253600</v>
      </c>
    </row>
    <row r="20" spans="1:16" ht="105" x14ac:dyDescent="0.25">
      <c r="A20" s="127" t="s">
        <v>252</v>
      </c>
      <c r="B20" s="127" t="s">
        <v>253</v>
      </c>
      <c r="C20" s="128" t="s">
        <v>250</v>
      </c>
      <c r="D20" s="129" t="s">
        <v>254</v>
      </c>
      <c r="E20" s="130">
        <v>205400</v>
      </c>
      <c r="F20" s="131">
        <v>205400</v>
      </c>
      <c r="G20" s="131">
        <v>168360</v>
      </c>
      <c r="H20" s="131">
        <v>0</v>
      </c>
      <c r="I20" s="131">
        <v>0</v>
      </c>
      <c r="J20" s="130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0">
        <f t="shared" si="0"/>
        <v>205400</v>
      </c>
    </row>
    <row r="21" spans="1:16" ht="60" x14ac:dyDescent="0.25">
      <c r="A21" s="127" t="s">
        <v>255</v>
      </c>
      <c r="B21" s="127" t="s">
        <v>256</v>
      </c>
      <c r="C21" s="128" t="s">
        <v>250</v>
      </c>
      <c r="D21" s="129" t="s">
        <v>257</v>
      </c>
      <c r="E21" s="130">
        <v>0</v>
      </c>
      <c r="F21" s="131">
        <v>0</v>
      </c>
      <c r="G21" s="131">
        <v>0</v>
      </c>
      <c r="H21" s="131">
        <v>0</v>
      </c>
      <c r="I21" s="131">
        <v>0</v>
      </c>
      <c r="J21" s="130">
        <v>224000</v>
      </c>
      <c r="K21" s="131">
        <v>0</v>
      </c>
      <c r="L21" s="131">
        <v>224000</v>
      </c>
      <c r="M21" s="131">
        <v>0</v>
      </c>
      <c r="N21" s="131">
        <v>0</v>
      </c>
      <c r="O21" s="131">
        <v>0</v>
      </c>
      <c r="P21" s="130">
        <f t="shared" si="0"/>
        <v>224000</v>
      </c>
    </row>
    <row r="22" spans="1:16" ht="60" x14ac:dyDescent="0.25">
      <c r="A22" s="127" t="s">
        <v>258</v>
      </c>
      <c r="B22" s="127" t="s">
        <v>259</v>
      </c>
      <c r="C22" s="128" t="s">
        <v>250</v>
      </c>
      <c r="D22" s="129" t="s">
        <v>260</v>
      </c>
      <c r="E22" s="130">
        <v>1931700</v>
      </c>
      <c r="F22" s="131">
        <v>1931700</v>
      </c>
      <c r="G22" s="131">
        <v>1585655</v>
      </c>
      <c r="H22" s="131">
        <v>0</v>
      </c>
      <c r="I22" s="131">
        <v>0</v>
      </c>
      <c r="J22" s="130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0">
        <f t="shared" si="0"/>
        <v>1931700</v>
      </c>
    </row>
    <row r="23" spans="1:16" ht="75" x14ac:dyDescent="0.25">
      <c r="A23" s="127" t="s">
        <v>261</v>
      </c>
      <c r="B23" s="127" t="s">
        <v>262</v>
      </c>
      <c r="C23" s="128" t="s">
        <v>250</v>
      </c>
      <c r="D23" s="129" t="s">
        <v>263</v>
      </c>
      <c r="E23" s="130">
        <v>0</v>
      </c>
      <c r="F23" s="131">
        <v>0</v>
      </c>
      <c r="G23" s="131">
        <v>0</v>
      </c>
      <c r="H23" s="131">
        <v>0</v>
      </c>
      <c r="I23" s="131">
        <v>0</v>
      </c>
      <c r="J23" s="130">
        <v>114300</v>
      </c>
      <c r="K23" s="131">
        <v>0</v>
      </c>
      <c r="L23" s="131">
        <v>114300</v>
      </c>
      <c r="M23" s="131">
        <v>0</v>
      </c>
      <c r="N23" s="131">
        <v>0</v>
      </c>
      <c r="O23" s="131">
        <v>0</v>
      </c>
      <c r="P23" s="130">
        <f t="shared" si="0"/>
        <v>114300</v>
      </c>
    </row>
    <row r="24" spans="1:16" ht="30" x14ac:dyDescent="0.25">
      <c r="A24" s="127" t="s">
        <v>108</v>
      </c>
      <c r="B24" s="127" t="s">
        <v>109</v>
      </c>
      <c r="C24" s="128" t="s">
        <v>110</v>
      </c>
      <c r="D24" s="129" t="s">
        <v>111</v>
      </c>
      <c r="E24" s="130">
        <v>60000</v>
      </c>
      <c r="F24" s="131">
        <v>60000</v>
      </c>
      <c r="G24" s="131">
        <v>0</v>
      </c>
      <c r="H24" s="131">
        <v>0</v>
      </c>
      <c r="I24" s="131">
        <v>0</v>
      </c>
      <c r="J24" s="130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0">
        <f t="shared" si="0"/>
        <v>60000</v>
      </c>
    </row>
    <row r="25" spans="1:16" ht="30" x14ac:dyDescent="0.25">
      <c r="A25" s="127" t="s">
        <v>112</v>
      </c>
      <c r="B25" s="127" t="s">
        <v>113</v>
      </c>
      <c r="C25" s="128" t="s">
        <v>114</v>
      </c>
      <c r="D25" s="129" t="s">
        <v>115</v>
      </c>
      <c r="E25" s="130">
        <v>1620</v>
      </c>
      <c r="F25" s="131">
        <v>1620</v>
      </c>
      <c r="G25" s="131">
        <v>0</v>
      </c>
      <c r="H25" s="131">
        <v>0</v>
      </c>
      <c r="I25" s="131">
        <v>0</v>
      </c>
      <c r="J25" s="130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0">
        <f t="shared" si="0"/>
        <v>1620</v>
      </c>
    </row>
    <row r="26" spans="1:16" ht="30" x14ac:dyDescent="0.25">
      <c r="A26" s="127" t="s">
        <v>168</v>
      </c>
      <c r="B26" s="127" t="s">
        <v>169</v>
      </c>
      <c r="C26" s="128" t="s">
        <v>110</v>
      </c>
      <c r="D26" s="129" t="s">
        <v>170</v>
      </c>
      <c r="E26" s="130">
        <v>50000</v>
      </c>
      <c r="F26" s="131">
        <v>50000</v>
      </c>
      <c r="G26" s="131">
        <v>0</v>
      </c>
      <c r="H26" s="131">
        <v>0</v>
      </c>
      <c r="I26" s="131">
        <v>0</v>
      </c>
      <c r="J26" s="130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0">
        <f t="shared" si="0"/>
        <v>50000</v>
      </c>
    </row>
    <row r="27" spans="1:16" ht="30" x14ac:dyDescent="0.25">
      <c r="A27" s="127" t="s">
        <v>164</v>
      </c>
      <c r="B27" s="127" t="s">
        <v>165</v>
      </c>
      <c r="C27" s="128" t="s">
        <v>166</v>
      </c>
      <c r="D27" s="129" t="s">
        <v>167</v>
      </c>
      <c r="E27" s="130">
        <v>28800</v>
      </c>
      <c r="F27" s="131">
        <v>28800</v>
      </c>
      <c r="G27" s="131">
        <v>0</v>
      </c>
      <c r="H27" s="131">
        <v>0</v>
      </c>
      <c r="I27" s="131">
        <v>0</v>
      </c>
      <c r="J27" s="130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0">
        <f t="shared" si="0"/>
        <v>28800</v>
      </c>
    </row>
    <row r="28" spans="1:16" ht="75" x14ac:dyDescent="0.25">
      <c r="A28" s="127" t="s">
        <v>116</v>
      </c>
      <c r="B28" s="127" t="s">
        <v>192</v>
      </c>
      <c r="C28" s="128" t="s">
        <v>166</v>
      </c>
      <c r="D28" s="129" t="s">
        <v>117</v>
      </c>
      <c r="E28" s="130">
        <v>320000</v>
      </c>
      <c r="F28" s="131">
        <v>320000</v>
      </c>
      <c r="G28" s="131">
        <v>0</v>
      </c>
      <c r="H28" s="131">
        <v>0</v>
      </c>
      <c r="I28" s="131">
        <v>0</v>
      </c>
      <c r="J28" s="130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0">
        <f t="shared" si="0"/>
        <v>320000</v>
      </c>
    </row>
    <row r="29" spans="1:16" ht="90" x14ac:dyDescent="0.25">
      <c r="A29" s="127" t="s">
        <v>159</v>
      </c>
      <c r="B29" s="127" t="s">
        <v>160</v>
      </c>
      <c r="C29" s="128" t="s">
        <v>161</v>
      </c>
      <c r="D29" s="129" t="s">
        <v>162</v>
      </c>
      <c r="E29" s="130">
        <v>943002</v>
      </c>
      <c r="F29" s="131">
        <v>943002</v>
      </c>
      <c r="G29" s="131">
        <v>0</v>
      </c>
      <c r="H29" s="131">
        <v>0</v>
      </c>
      <c r="I29" s="131">
        <v>0</v>
      </c>
      <c r="J29" s="130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0">
        <f t="shared" si="0"/>
        <v>943002</v>
      </c>
    </row>
    <row r="30" spans="1:16" ht="60" x14ac:dyDescent="0.25">
      <c r="A30" s="127" t="s">
        <v>264</v>
      </c>
      <c r="B30" s="127" t="s">
        <v>265</v>
      </c>
      <c r="C30" s="128" t="s">
        <v>114</v>
      </c>
      <c r="D30" s="129" t="s">
        <v>266</v>
      </c>
      <c r="E30" s="130">
        <v>199000</v>
      </c>
      <c r="F30" s="131">
        <v>199000</v>
      </c>
      <c r="G30" s="131">
        <v>0</v>
      </c>
      <c r="H30" s="131">
        <v>0</v>
      </c>
      <c r="I30" s="131">
        <v>0</v>
      </c>
      <c r="J30" s="130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0">
        <f t="shared" si="0"/>
        <v>199000</v>
      </c>
    </row>
    <row r="31" spans="1:16" ht="60" x14ac:dyDescent="0.25">
      <c r="A31" s="127" t="s">
        <v>193</v>
      </c>
      <c r="B31" s="127" t="s">
        <v>194</v>
      </c>
      <c r="C31" s="128" t="s">
        <v>120</v>
      </c>
      <c r="D31" s="129" t="s">
        <v>267</v>
      </c>
      <c r="E31" s="130">
        <v>11888673</v>
      </c>
      <c r="F31" s="131">
        <v>11888673</v>
      </c>
      <c r="G31" s="131">
        <v>8173017</v>
      </c>
      <c r="H31" s="131">
        <v>130293</v>
      </c>
      <c r="I31" s="131">
        <v>0</v>
      </c>
      <c r="J31" s="130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0">
        <f t="shared" si="0"/>
        <v>11888673</v>
      </c>
    </row>
    <row r="32" spans="1:16" ht="30" x14ac:dyDescent="0.25">
      <c r="A32" s="127" t="s">
        <v>118</v>
      </c>
      <c r="B32" s="127" t="s">
        <v>119</v>
      </c>
      <c r="C32" s="128" t="s">
        <v>120</v>
      </c>
      <c r="D32" s="129" t="s">
        <v>121</v>
      </c>
      <c r="E32" s="130">
        <v>3268170</v>
      </c>
      <c r="F32" s="131">
        <v>3268170</v>
      </c>
      <c r="G32" s="131">
        <v>0</v>
      </c>
      <c r="H32" s="131">
        <v>0</v>
      </c>
      <c r="I32" s="131">
        <v>0</v>
      </c>
      <c r="J32" s="130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0">
        <f t="shared" si="0"/>
        <v>3268170</v>
      </c>
    </row>
    <row r="33" spans="1:16" ht="30" x14ac:dyDescent="0.25">
      <c r="A33" s="127" t="s">
        <v>195</v>
      </c>
      <c r="B33" s="127" t="s">
        <v>196</v>
      </c>
      <c r="C33" s="128" t="s">
        <v>197</v>
      </c>
      <c r="D33" s="129" t="s">
        <v>198</v>
      </c>
      <c r="E33" s="130">
        <v>10772505</v>
      </c>
      <c r="F33" s="131">
        <v>10772505</v>
      </c>
      <c r="G33" s="131">
        <v>6853176</v>
      </c>
      <c r="H33" s="131">
        <v>896498</v>
      </c>
      <c r="I33" s="131">
        <v>0</v>
      </c>
      <c r="J33" s="130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0">
        <f t="shared" si="0"/>
        <v>10772505</v>
      </c>
    </row>
    <row r="34" spans="1:16" ht="60" x14ac:dyDescent="0.25">
      <c r="A34" s="127" t="s">
        <v>268</v>
      </c>
      <c r="B34" s="127" t="s">
        <v>269</v>
      </c>
      <c r="C34" s="128" t="s">
        <v>124</v>
      </c>
      <c r="D34" s="129" t="s">
        <v>270</v>
      </c>
      <c r="E34" s="130">
        <v>2179340</v>
      </c>
      <c r="F34" s="131">
        <v>0</v>
      </c>
      <c r="G34" s="131">
        <v>0</v>
      </c>
      <c r="H34" s="131">
        <v>0</v>
      </c>
      <c r="I34" s="131">
        <v>2179340</v>
      </c>
      <c r="J34" s="130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0">
        <f t="shared" si="0"/>
        <v>2179340</v>
      </c>
    </row>
    <row r="35" spans="1:16" ht="30" x14ac:dyDescent="0.25">
      <c r="A35" s="127" t="s">
        <v>122</v>
      </c>
      <c r="B35" s="127" t="s">
        <v>123</v>
      </c>
      <c r="C35" s="128" t="s">
        <v>124</v>
      </c>
      <c r="D35" s="129" t="s">
        <v>125</v>
      </c>
      <c r="E35" s="130">
        <v>23671658</v>
      </c>
      <c r="F35" s="131">
        <v>23671658</v>
      </c>
      <c r="G35" s="131">
        <v>0</v>
      </c>
      <c r="H35" s="131">
        <v>4658163</v>
      </c>
      <c r="I35" s="131">
        <v>0</v>
      </c>
      <c r="J35" s="130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0">
        <f t="shared" si="0"/>
        <v>23671658</v>
      </c>
    </row>
    <row r="36" spans="1:16" ht="30" x14ac:dyDescent="0.25">
      <c r="A36" s="127" t="s">
        <v>126</v>
      </c>
      <c r="B36" s="127" t="s">
        <v>127</v>
      </c>
      <c r="C36" s="128" t="s">
        <v>128</v>
      </c>
      <c r="D36" s="129" t="s">
        <v>199</v>
      </c>
      <c r="E36" s="130">
        <v>121892</v>
      </c>
      <c r="F36" s="131">
        <v>121892</v>
      </c>
      <c r="G36" s="131">
        <v>0</v>
      </c>
      <c r="H36" s="131">
        <v>0</v>
      </c>
      <c r="I36" s="131">
        <v>0</v>
      </c>
      <c r="J36" s="130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0">
        <f t="shared" si="0"/>
        <v>121892</v>
      </c>
    </row>
    <row r="37" spans="1:16" ht="30" x14ac:dyDescent="0.25">
      <c r="A37" s="127" t="s">
        <v>130</v>
      </c>
      <c r="B37" s="127" t="s">
        <v>131</v>
      </c>
      <c r="C37" s="128" t="s">
        <v>128</v>
      </c>
      <c r="D37" s="129" t="s">
        <v>132</v>
      </c>
      <c r="E37" s="130">
        <v>4857097</v>
      </c>
      <c r="F37" s="131">
        <v>0</v>
      </c>
      <c r="G37" s="131">
        <v>0</v>
      </c>
      <c r="H37" s="131">
        <v>0</v>
      </c>
      <c r="I37" s="131">
        <v>4857097</v>
      </c>
      <c r="J37" s="130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0">
        <f t="shared" si="0"/>
        <v>4857097</v>
      </c>
    </row>
    <row r="38" spans="1:16" ht="45" x14ac:dyDescent="0.25">
      <c r="A38" s="127" t="s">
        <v>134</v>
      </c>
      <c r="B38" s="127" t="s">
        <v>135</v>
      </c>
      <c r="C38" s="128" t="s">
        <v>136</v>
      </c>
      <c r="D38" s="129" t="s">
        <v>137</v>
      </c>
      <c r="E38" s="130">
        <v>300000</v>
      </c>
      <c r="F38" s="131">
        <v>300000</v>
      </c>
      <c r="G38" s="131">
        <v>0</v>
      </c>
      <c r="H38" s="131">
        <v>0</v>
      </c>
      <c r="I38" s="131">
        <v>0</v>
      </c>
      <c r="J38" s="130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0">
        <f t="shared" si="0"/>
        <v>300000</v>
      </c>
    </row>
    <row r="39" spans="1:16" ht="30" x14ac:dyDescent="0.25">
      <c r="A39" s="127" t="s">
        <v>139</v>
      </c>
      <c r="B39" s="127" t="s">
        <v>200</v>
      </c>
      <c r="C39" s="128" t="s">
        <v>136</v>
      </c>
      <c r="D39" s="129" t="s">
        <v>201</v>
      </c>
      <c r="E39" s="130">
        <v>8165654</v>
      </c>
      <c r="F39" s="131">
        <v>8165654</v>
      </c>
      <c r="G39" s="131">
        <v>0</v>
      </c>
      <c r="H39" s="131">
        <v>0</v>
      </c>
      <c r="I39" s="131">
        <v>0</v>
      </c>
      <c r="J39" s="130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0">
        <f t="shared" si="0"/>
        <v>8165654</v>
      </c>
    </row>
    <row r="40" spans="1:16" x14ac:dyDescent="0.25">
      <c r="A40" s="127" t="s">
        <v>141</v>
      </c>
      <c r="B40" s="127" t="s">
        <v>142</v>
      </c>
      <c r="C40" s="128" t="s">
        <v>143</v>
      </c>
      <c r="D40" s="129" t="s">
        <v>144</v>
      </c>
      <c r="E40" s="130">
        <v>100000</v>
      </c>
      <c r="F40" s="131">
        <v>100000</v>
      </c>
      <c r="G40" s="131">
        <v>0</v>
      </c>
      <c r="H40" s="131">
        <v>0</v>
      </c>
      <c r="I40" s="131">
        <v>0</v>
      </c>
      <c r="J40" s="130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0">
        <f t="shared" si="0"/>
        <v>100000</v>
      </c>
    </row>
    <row r="41" spans="1:16" ht="30" x14ac:dyDescent="0.25">
      <c r="A41" s="127" t="s">
        <v>145</v>
      </c>
      <c r="B41" s="127" t="s">
        <v>146</v>
      </c>
      <c r="C41" s="128" t="s">
        <v>147</v>
      </c>
      <c r="D41" s="129" t="s">
        <v>271</v>
      </c>
      <c r="E41" s="130">
        <v>0</v>
      </c>
      <c r="F41" s="131">
        <v>0</v>
      </c>
      <c r="G41" s="131">
        <v>0</v>
      </c>
      <c r="H41" s="131">
        <v>0</v>
      </c>
      <c r="I41" s="131">
        <v>0</v>
      </c>
      <c r="J41" s="130">
        <v>41677</v>
      </c>
      <c r="K41" s="131">
        <v>0</v>
      </c>
      <c r="L41" s="131">
        <v>0</v>
      </c>
      <c r="M41" s="131">
        <v>0</v>
      </c>
      <c r="N41" s="131">
        <v>0</v>
      </c>
      <c r="O41" s="131">
        <v>41677</v>
      </c>
      <c r="P41" s="130">
        <f t="shared" si="0"/>
        <v>41677</v>
      </c>
    </row>
    <row r="42" spans="1:16" ht="30" x14ac:dyDescent="0.25">
      <c r="A42" s="127" t="s">
        <v>152</v>
      </c>
      <c r="B42" s="127" t="s">
        <v>154</v>
      </c>
      <c r="C42" s="128" t="s">
        <v>155</v>
      </c>
      <c r="D42" s="129" t="s">
        <v>223</v>
      </c>
      <c r="E42" s="130">
        <v>428938</v>
      </c>
      <c r="F42" s="131">
        <v>428938</v>
      </c>
      <c r="G42" s="131">
        <v>0</v>
      </c>
      <c r="H42" s="131">
        <v>0</v>
      </c>
      <c r="I42" s="131">
        <v>0</v>
      </c>
      <c r="J42" s="130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0">
        <f t="shared" si="0"/>
        <v>428938</v>
      </c>
    </row>
    <row r="43" spans="1:16" x14ac:dyDescent="0.25">
      <c r="A43" s="121" t="s">
        <v>202</v>
      </c>
      <c r="B43" s="122"/>
      <c r="C43" s="123"/>
      <c r="D43" s="124" t="s">
        <v>203</v>
      </c>
      <c r="E43" s="125">
        <v>1710563</v>
      </c>
      <c r="F43" s="126">
        <v>1710563</v>
      </c>
      <c r="G43" s="126">
        <v>1355000</v>
      </c>
      <c r="H43" s="126">
        <v>0</v>
      </c>
      <c r="I43" s="126">
        <v>0</v>
      </c>
      <c r="J43" s="125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5">
        <f t="shared" si="0"/>
        <v>1710563</v>
      </c>
    </row>
    <row r="44" spans="1:16" x14ac:dyDescent="0.25">
      <c r="A44" s="121" t="s">
        <v>204</v>
      </c>
      <c r="B44" s="122"/>
      <c r="C44" s="123"/>
      <c r="D44" s="124" t="s">
        <v>205</v>
      </c>
      <c r="E44" s="125">
        <v>1710563</v>
      </c>
      <c r="F44" s="126">
        <v>1710563</v>
      </c>
      <c r="G44" s="126">
        <v>1355000</v>
      </c>
      <c r="H44" s="126">
        <v>0</v>
      </c>
      <c r="I44" s="126">
        <v>0</v>
      </c>
      <c r="J44" s="125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5">
        <f t="shared" si="0"/>
        <v>1710563</v>
      </c>
    </row>
    <row r="45" spans="1:16" ht="45" x14ac:dyDescent="0.25">
      <c r="A45" s="127" t="s">
        <v>206</v>
      </c>
      <c r="B45" s="127" t="s">
        <v>207</v>
      </c>
      <c r="C45" s="128" t="s">
        <v>186</v>
      </c>
      <c r="D45" s="129" t="s">
        <v>208</v>
      </c>
      <c r="E45" s="130">
        <v>1710563</v>
      </c>
      <c r="F45" s="131">
        <v>1710563</v>
      </c>
      <c r="G45" s="131">
        <v>1355000</v>
      </c>
      <c r="H45" s="131">
        <v>0</v>
      </c>
      <c r="I45" s="131">
        <v>0</v>
      </c>
      <c r="J45" s="130">
        <v>0</v>
      </c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0">
        <f t="shared" si="0"/>
        <v>1710563</v>
      </c>
    </row>
    <row r="46" spans="1:16" x14ac:dyDescent="0.25">
      <c r="A46" s="121" t="s">
        <v>209</v>
      </c>
      <c r="B46" s="122"/>
      <c r="C46" s="123"/>
      <c r="D46" s="124" t="s">
        <v>210</v>
      </c>
      <c r="E46" s="125">
        <v>8744868</v>
      </c>
      <c r="F46" s="126">
        <v>8744868</v>
      </c>
      <c r="G46" s="126">
        <v>5242295</v>
      </c>
      <c r="H46" s="126">
        <v>187968</v>
      </c>
      <c r="I46" s="126">
        <v>0</v>
      </c>
      <c r="J46" s="125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5">
        <f t="shared" si="0"/>
        <v>8744868</v>
      </c>
    </row>
    <row r="47" spans="1:16" x14ac:dyDescent="0.25">
      <c r="A47" s="121" t="s">
        <v>211</v>
      </c>
      <c r="B47" s="122"/>
      <c r="C47" s="123"/>
      <c r="D47" s="124" t="s">
        <v>210</v>
      </c>
      <c r="E47" s="125">
        <v>8744868</v>
      </c>
      <c r="F47" s="126">
        <v>8744868</v>
      </c>
      <c r="G47" s="126">
        <v>5242295</v>
      </c>
      <c r="H47" s="126">
        <v>187968</v>
      </c>
      <c r="I47" s="126">
        <v>0</v>
      </c>
      <c r="J47" s="125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5">
        <f t="shared" si="0"/>
        <v>8744868</v>
      </c>
    </row>
    <row r="48" spans="1:16" ht="45" x14ac:dyDescent="0.25">
      <c r="A48" s="127" t="s">
        <v>212</v>
      </c>
      <c r="B48" s="127" t="s">
        <v>207</v>
      </c>
      <c r="C48" s="128" t="s">
        <v>186</v>
      </c>
      <c r="D48" s="129" t="s">
        <v>208</v>
      </c>
      <c r="E48" s="130">
        <v>7434868</v>
      </c>
      <c r="F48" s="131">
        <v>7434868</v>
      </c>
      <c r="G48" s="131">
        <v>5242295</v>
      </c>
      <c r="H48" s="131">
        <v>187968</v>
      </c>
      <c r="I48" s="131">
        <v>0</v>
      </c>
      <c r="J48" s="130">
        <v>0</v>
      </c>
      <c r="K48" s="131">
        <v>0</v>
      </c>
      <c r="L48" s="131">
        <v>0</v>
      </c>
      <c r="M48" s="131">
        <v>0</v>
      </c>
      <c r="N48" s="131">
        <v>0</v>
      </c>
      <c r="O48" s="131">
        <v>0</v>
      </c>
      <c r="P48" s="130">
        <f t="shared" si="0"/>
        <v>7434868</v>
      </c>
    </row>
    <row r="49" spans="1:16" ht="30" x14ac:dyDescent="0.25">
      <c r="A49" s="127" t="s">
        <v>213</v>
      </c>
      <c r="B49" s="127" t="s">
        <v>123</v>
      </c>
      <c r="C49" s="128" t="s">
        <v>124</v>
      </c>
      <c r="D49" s="129" t="s">
        <v>125</v>
      </c>
      <c r="E49" s="130">
        <v>1310000</v>
      </c>
      <c r="F49" s="131">
        <v>1310000</v>
      </c>
      <c r="G49" s="131">
        <v>0</v>
      </c>
      <c r="H49" s="131">
        <v>0</v>
      </c>
      <c r="I49" s="131">
        <v>0</v>
      </c>
      <c r="J49" s="130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130">
        <f t="shared" si="0"/>
        <v>1310000</v>
      </c>
    </row>
    <row r="50" spans="1:16" ht="42.75" x14ac:dyDescent="0.25">
      <c r="A50" s="121" t="s">
        <v>214</v>
      </c>
      <c r="B50" s="122"/>
      <c r="C50" s="123"/>
      <c r="D50" s="124" t="s">
        <v>215</v>
      </c>
      <c r="E50" s="125">
        <v>2480729</v>
      </c>
      <c r="F50" s="126">
        <v>2380729</v>
      </c>
      <c r="G50" s="126">
        <v>1893630</v>
      </c>
      <c r="H50" s="126">
        <v>0</v>
      </c>
      <c r="I50" s="126">
        <v>0</v>
      </c>
      <c r="J50" s="125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5">
        <f t="shared" si="0"/>
        <v>2480729</v>
      </c>
    </row>
    <row r="51" spans="1:16" x14ac:dyDescent="0.25">
      <c r="A51" s="121" t="s">
        <v>216</v>
      </c>
      <c r="B51" s="122"/>
      <c r="C51" s="123"/>
      <c r="D51" s="124" t="s">
        <v>217</v>
      </c>
      <c r="E51" s="125">
        <v>2480729</v>
      </c>
      <c r="F51" s="126">
        <v>2380729</v>
      </c>
      <c r="G51" s="126">
        <v>1893630</v>
      </c>
      <c r="H51" s="126">
        <v>0</v>
      </c>
      <c r="I51" s="126">
        <v>0</v>
      </c>
      <c r="J51" s="125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5">
        <f t="shared" si="0"/>
        <v>2480729</v>
      </c>
    </row>
    <row r="52" spans="1:16" ht="45" x14ac:dyDescent="0.25">
      <c r="A52" s="127" t="s">
        <v>218</v>
      </c>
      <c r="B52" s="127" t="s">
        <v>207</v>
      </c>
      <c r="C52" s="128" t="s">
        <v>186</v>
      </c>
      <c r="D52" s="129" t="s">
        <v>208</v>
      </c>
      <c r="E52" s="130">
        <v>2380729</v>
      </c>
      <c r="F52" s="131">
        <v>2380729</v>
      </c>
      <c r="G52" s="131">
        <v>1893630</v>
      </c>
      <c r="H52" s="131">
        <v>0</v>
      </c>
      <c r="I52" s="131">
        <v>0</v>
      </c>
      <c r="J52" s="130">
        <v>0</v>
      </c>
      <c r="K52" s="131">
        <v>0</v>
      </c>
      <c r="L52" s="131">
        <v>0</v>
      </c>
      <c r="M52" s="131">
        <v>0</v>
      </c>
      <c r="N52" s="131">
        <v>0</v>
      </c>
      <c r="O52" s="131">
        <v>0</v>
      </c>
      <c r="P52" s="130">
        <f t="shared" si="0"/>
        <v>2380729</v>
      </c>
    </row>
    <row r="53" spans="1:16" x14ac:dyDescent="0.25">
      <c r="A53" s="127" t="s">
        <v>219</v>
      </c>
      <c r="B53" s="127" t="s">
        <v>220</v>
      </c>
      <c r="C53" s="128" t="s">
        <v>221</v>
      </c>
      <c r="D53" s="129" t="s">
        <v>222</v>
      </c>
      <c r="E53" s="130">
        <v>100000</v>
      </c>
      <c r="F53" s="131">
        <v>0</v>
      </c>
      <c r="G53" s="131">
        <v>0</v>
      </c>
      <c r="H53" s="131">
        <v>0</v>
      </c>
      <c r="I53" s="131">
        <v>0</v>
      </c>
      <c r="J53" s="130">
        <v>0</v>
      </c>
      <c r="K53" s="131">
        <v>0</v>
      </c>
      <c r="L53" s="131">
        <v>0</v>
      </c>
      <c r="M53" s="131">
        <v>0</v>
      </c>
      <c r="N53" s="131">
        <v>0</v>
      </c>
      <c r="O53" s="131">
        <v>0</v>
      </c>
      <c r="P53" s="130">
        <f t="shared" si="0"/>
        <v>100000</v>
      </c>
    </row>
    <row r="54" spans="1:16" x14ac:dyDescent="0.25">
      <c r="A54" s="132" t="s">
        <v>74</v>
      </c>
      <c r="B54" s="133" t="s">
        <v>74</v>
      </c>
      <c r="C54" s="134" t="s">
        <v>74</v>
      </c>
      <c r="D54" s="135" t="s">
        <v>150</v>
      </c>
      <c r="E54" s="125">
        <v>173895663</v>
      </c>
      <c r="F54" s="125">
        <v>166739226</v>
      </c>
      <c r="G54" s="125">
        <v>81649854</v>
      </c>
      <c r="H54" s="125">
        <v>19103278</v>
      </c>
      <c r="I54" s="125">
        <v>7056437</v>
      </c>
      <c r="J54" s="125">
        <v>2043977</v>
      </c>
      <c r="K54" s="125">
        <v>1464000</v>
      </c>
      <c r="L54" s="125">
        <v>538300</v>
      </c>
      <c r="M54" s="125">
        <v>0</v>
      </c>
      <c r="N54" s="125">
        <v>0</v>
      </c>
      <c r="O54" s="125">
        <v>1505677</v>
      </c>
      <c r="P54" s="125">
        <f t="shared" si="0"/>
        <v>175939640</v>
      </c>
    </row>
    <row r="55" spans="1:16" x14ac:dyDescent="0.2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</row>
    <row r="56" spans="1:16" x14ac:dyDescent="0.2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</row>
    <row r="57" spans="1:16" x14ac:dyDescent="0.25">
      <c r="A57" s="160" t="s">
        <v>75</v>
      </c>
      <c r="B57" s="160"/>
      <c r="C57" s="160"/>
      <c r="D57" s="160"/>
      <c r="E57" s="117"/>
      <c r="F57" s="117"/>
      <c r="G57" s="117"/>
      <c r="H57" s="117"/>
      <c r="I57" s="136" t="s">
        <v>76</v>
      </c>
      <c r="J57" s="117"/>
      <c r="K57" s="117"/>
      <c r="L57" s="117"/>
      <c r="M57" s="117"/>
      <c r="N57" s="117"/>
      <c r="O57" s="117"/>
      <c r="P57" s="117"/>
    </row>
  </sheetData>
  <mergeCells count="25">
    <mergeCell ref="N2:O2"/>
    <mergeCell ref="N3:O3"/>
    <mergeCell ref="A57:D57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ageMargins left="0.19685039370078741" right="0.19685039370078741" top="0.59055118110236227" bottom="0.39370078740157483" header="0" footer="0"/>
  <pageSetup paperSize="9" scale="57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sheetPr>
    <pageSetUpPr fitToPage="1"/>
  </sheetPr>
  <dimension ref="A1:U57"/>
  <sheetViews>
    <sheetView workbookViewId="0">
      <selection activeCell="F10" sqref="F10"/>
    </sheetView>
  </sheetViews>
  <sheetFormatPr defaultRowHeight="12.75" x14ac:dyDescent="0.2"/>
  <cols>
    <col min="1" max="1" width="14.7109375" style="3" customWidth="1"/>
    <col min="2" max="2" width="12.85546875" style="3" customWidth="1"/>
    <col min="3" max="3" width="65.5703125" style="3" customWidth="1"/>
    <col min="4" max="4" width="23.5703125" style="3" customWidth="1"/>
    <col min="5" max="16384" width="9.140625" style="3"/>
  </cols>
  <sheetData>
    <row r="1" spans="1:21" ht="15" x14ac:dyDescent="0.25">
      <c r="A1" s="2"/>
      <c r="B1" s="2"/>
      <c r="C1" s="2"/>
      <c r="D1" s="2" t="s">
        <v>79</v>
      </c>
    </row>
    <row r="2" spans="1:21" ht="15" customHeight="1" x14ac:dyDescent="0.25">
      <c r="A2" s="2"/>
      <c r="B2" s="2"/>
      <c r="C2" s="2"/>
      <c r="D2" s="4" t="s">
        <v>232</v>
      </c>
      <c r="E2" s="4"/>
    </row>
    <row r="3" spans="1:21" ht="18.75" customHeight="1" x14ac:dyDescent="0.25">
      <c r="A3" s="2"/>
      <c r="B3" s="2"/>
      <c r="C3" s="2"/>
      <c r="D3" s="2" t="s">
        <v>291</v>
      </c>
      <c r="E3" s="2"/>
    </row>
    <row r="4" spans="1:21" ht="15" x14ac:dyDescent="0.25">
      <c r="A4" s="2"/>
      <c r="B4" s="2"/>
      <c r="C4" s="2"/>
      <c r="D4" s="2"/>
    </row>
    <row r="5" spans="1:21" ht="15" x14ac:dyDescent="0.25">
      <c r="A5" s="2"/>
      <c r="B5" s="2"/>
      <c r="C5" s="2"/>
      <c r="D5" s="2"/>
    </row>
    <row r="6" spans="1:21" ht="15" x14ac:dyDescent="0.25">
      <c r="A6" s="2"/>
      <c r="B6" s="2"/>
      <c r="C6" s="2"/>
      <c r="D6" s="2"/>
    </row>
    <row r="7" spans="1:21" ht="21" customHeight="1" x14ac:dyDescent="0.2">
      <c r="A7" s="195" t="s">
        <v>172</v>
      </c>
      <c r="B7" s="195"/>
      <c r="C7" s="195"/>
      <c r="D7" s="195"/>
    </row>
    <row r="8" spans="1:21" ht="21" customHeight="1" x14ac:dyDescent="0.25">
      <c r="A8" s="174" t="s">
        <v>77</v>
      </c>
      <c r="B8" s="174"/>
      <c r="C8" s="174"/>
      <c r="D8" s="174"/>
    </row>
    <row r="9" spans="1:21" ht="16.5" customHeight="1" x14ac:dyDescent="0.2">
      <c r="A9" s="175" t="s">
        <v>80</v>
      </c>
      <c r="B9" s="175"/>
      <c r="C9" s="175"/>
      <c r="D9" s="175"/>
    </row>
    <row r="10" spans="1:21" ht="14.25" x14ac:dyDescent="0.2">
      <c r="A10" s="172" t="s">
        <v>81</v>
      </c>
      <c r="B10" s="172"/>
      <c r="C10" s="172"/>
      <c r="D10" s="172"/>
    </row>
    <row r="11" spans="1:21" ht="15" x14ac:dyDescent="0.25">
      <c r="A11" s="2"/>
      <c r="B11" s="2"/>
      <c r="C11" s="2"/>
      <c r="D11" s="2"/>
    </row>
    <row r="12" spans="1:21" ht="48" customHeight="1" x14ac:dyDescent="0.25">
      <c r="A12" s="176" t="s">
        <v>82</v>
      </c>
      <c r="B12" s="177"/>
      <c r="C12" s="5" t="s">
        <v>83</v>
      </c>
      <c r="D12" s="6" t="s">
        <v>5</v>
      </c>
      <c r="E12" s="7"/>
      <c r="F12" s="7"/>
      <c r="G12" s="7"/>
      <c r="H12" s="7"/>
      <c r="I12" s="7"/>
      <c r="J12" s="7"/>
      <c r="K12" s="7"/>
      <c r="L12" s="7"/>
      <c r="M12" s="2"/>
      <c r="N12" s="2"/>
      <c r="O12" s="2"/>
      <c r="P12" s="2"/>
      <c r="Q12" s="2"/>
      <c r="R12" s="2"/>
      <c r="S12" s="2"/>
      <c r="T12" s="2"/>
      <c r="U12" s="2"/>
    </row>
    <row r="13" spans="1:21" ht="15" x14ac:dyDescent="0.25">
      <c r="A13" s="178">
        <v>1</v>
      </c>
      <c r="B13" s="179"/>
      <c r="C13" s="6">
        <v>2</v>
      </c>
      <c r="D13" s="6">
        <v>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" x14ac:dyDescent="0.25">
      <c r="A14" s="173" t="s">
        <v>84</v>
      </c>
      <c r="B14" s="173"/>
      <c r="C14" s="173"/>
      <c r="D14" s="17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26.25" customHeight="1" x14ac:dyDescent="0.25">
      <c r="A15" s="180">
        <v>41020100</v>
      </c>
      <c r="B15" s="181"/>
      <c r="C15" s="8" t="s">
        <v>71</v>
      </c>
      <c r="D15" s="9">
        <f>D16</f>
        <v>17634200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0.25" customHeight="1" x14ac:dyDescent="0.25">
      <c r="A16" s="178">
        <v>9900000000</v>
      </c>
      <c r="B16" s="179"/>
      <c r="C16" s="10" t="s">
        <v>85</v>
      </c>
      <c r="D16" s="11">
        <v>17634200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84.75" customHeight="1" x14ac:dyDescent="0.25">
      <c r="A17" s="180">
        <v>41021400</v>
      </c>
      <c r="B17" s="181"/>
      <c r="C17" s="113" t="s">
        <v>72</v>
      </c>
      <c r="D17" s="9">
        <f>D18</f>
        <v>2498900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0.25" customHeight="1" x14ac:dyDescent="0.25">
      <c r="A18" s="178">
        <v>9900000000</v>
      </c>
      <c r="B18" s="179"/>
      <c r="C18" s="10" t="s">
        <v>85</v>
      </c>
      <c r="D18" s="11">
        <v>2498900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0.25" customHeight="1" x14ac:dyDescent="0.25">
      <c r="A19" s="157">
        <v>41033900</v>
      </c>
      <c r="B19" s="182"/>
      <c r="C19" s="113" t="s">
        <v>226</v>
      </c>
      <c r="D19" s="137">
        <f>D20</f>
        <v>31649800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0.25" customHeight="1" x14ac:dyDescent="0.25">
      <c r="A20" s="183">
        <v>9900000000</v>
      </c>
      <c r="B20" s="184"/>
      <c r="C20" s="138" t="s">
        <v>85</v>
      </c>
      <c r="D20" s="139">
        <v>31649800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157">
        <v>41035400</v>
      </c>
      <c r="B21" s="182"/>
      <c r="C21" s="113" t="s">
        <v>233</v>
      </c>
      <c r="D21" s="194">
        <f>D22</f>
        <v>205400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0.25" customHeight="1" x14ac:dyDescent="0.25">
      <c r="A22" s="183">
        <v>9900000000</v>
      </c>
      <c r="B22" s="184"/>
      <c r="C22" s="138" t="s">
        <v>85</v>
      </c>
      <c r="D22" s="139">
        <v>205400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58.5" customHeight="1" x14ac:dyDescent="0.25">
      <c r="A23" s="157">
        <v>41036000</v>
      </c>
      <c r="B23" s="182"/>
      <c r="C23" s="113" t="s">
        <v>289</v>
      </c>
      <c r="D23" s="194">
        <f>D24</f>
        <v>253600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0.25" customHeight="1" x14ac:dyDescent="0.25">
      <c r="A24" s="183">
        <v>9900000000</v>
      </c>
      <c r="B24" s="184"/>
      <c r="C24" s="138" t="s">
        <v>85</v>
      </c>
      <c r="D24" s="139">
        <v>253600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51" customHeight="1" x14ac:dyDescent="0.25">
      <c r="A25" s="157">
        <v>41036300</v>
      </c>
      <c r="B25" s="182"/>
      <c r="C25" s="113" t="s">
        <v>290</v>
      </c>
      <c r="D25" s="194">
        <f>D26</f>
        <v>1931700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0.25" customHeight="1" x14ac:dyDescent="0.25">
      <c r="A26" s="183">
        <v>9900000000</v>
      </c>
      <c r="B26" s="184"/>
      <c r="C26" s="138" t="s">
        <v>85</v>
      </c>
      <c r="D26" s="139">
        <v>1931700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" x14ac:dyDescent="0.25">
      <c r="A27" s="165" t="s">
        <v>86</v>
      </c>
      <c r="B27" s="166"/>
      <c r="C27" s="166"/>
      <c r="D27" s="16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x14ac:dyDescent="0.25">
      <c r="A28" s="168"/>
      <c r="B28" s="169"/>
      <c r="C28" s="12"/>
      <c r="D28" s="1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" x14ac:dyDescent="0.25">
      <c r="A29" s="170" t="s">
        <v>87</v>
      </c>
      <c r="B29" s="171"/>
      <c r="C29" s="14" t="s">
        <v>88</v>
      </c>
      <c r="D29" s="9">
        <f>SUM(D30:D31)</f>
        <v>54173600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" x14ac:dyDescent="0.25">
      <c r="A30" s="170" t="s">
        <v>87</v>
      </c>
      <c r="B30" s="171"/>
      <c r="C30" s="15" t="s">
        <v>89</v>
      </c>
      <c r="D30" s="16">
        <f>D15+D17+D19+D21+D23+D25</f>
        <v>54173600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" x14ac:dyDescent="0.25">
      <c r="A31" s="170" t="s">
        <v>87</v>
      </c>
      <c r="B31" s="171"/>
      <c r="C31" s="15" t="s">
        <v>90</v>
      </c>
      <c r="D31" s="16">
        <f>D28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" x14ac:dyDescent="0.25">
      <c r="A32" s="15"/>
      <c r="B32" s="15"/>
      <c r="C32" s="15"/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" x14ac:dyDescent="0.25">
      <c r="A33" s="2"/>
      <c r="B33" s="2"/>
      <c r="C33" s="2"/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" x14ac:dyDescent="0.25">
      <c r="A34" s="172" t="s">
        <v>91</v>
      </c>
      <c r="B34" s="172"/>
      <c r="C34" s="172"/>
      <c r="D34" s="17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5.25" customHeight="1" x14ac:dyDescent="0.25">
      <c r="A36" s="5" t="s">
        <v>92</v>
      </c>
      <c r="B36" s="5" t="s">
        <v>93</v>
      </c>
      <c r="C36" s="5" t="s">
        <v>94</v>
      </c>
      <c r="D36" s="6" t="s">
        <v>5</v>
      </c>
      <c r="E36" s="7"/>
      <c r="F36" s="7"/>
      <c r="G36" s="7"/>
      <c r="H36" s="7"/>
      <c r="I36" s="7"/>
      <c r="J36" s="7"/>
      <c r="K36" s="7"/>
      <c r="L36" s="7"/>
      <c r="M36" s="2"/>
      <c r="N36" s="2"/>
      <c r="O36" s="2"/>
      <c r="P36" s="2"/>
      <c r="Q36" s="2"/>
      <c r="R36" s="2"/>
      <c r="S36" s="2"/>
      <c r="T36" s="2"/>
      <c r="U36" s="2"/>
    </row>
    <row r="37" spans="1:21" ht="15" x14ac:dyDescent="0.25">
      <c r="A37" s="6">
        <v>1</v>
      </c>
      <c r="B37" s="6">
        <v>2</v>
      </c>
      <c r="C37" s="6">
        <v>3</v>
      </c>
      <c r="D37" s="6">
        <v>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" x14ac:dyDescent="0.25">
      <c r="A38" s="173" t="s">
        <v>84</v>
      </c>
      <c r="B38" s="173"/>
      <c r="C38" s="173"/>
      <c r="D38" s="17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x14ac:dyDescent="0.25">
      <c r="A39" s="6"/>
      <c r="B39" s="6"/>
      <c r="C39" s="18"/>
      <c r="D39" s="1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" x14ac:dyDescent="0.25">
      <c r="A40" s="165" t="s">
        <v>86</v>
      </c>
      <c r="B40" s="166"/>
      <c r="C40" s="166"/>
      <c r="D40" s="16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" x14ac:dyDescent="0.25">
      <c r="A41" s="19"/>
      <c r="B41" s="19"/>
      <c r="C41" s="19"/>
      <c r="D41" s="1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" x14ac:dyDescent="0.25">
      <c r="A42" s="19" t="s">
        <v>87</v>
      </c>
      <c r="B42" s="19" t="s">
        <v>87</v>
      </c>
      <c r="C42" s="15" t="s">
        <v>88</v>
      </c>
      <c r="D42" s="1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" x14ac:dyDescent="0.25">
      <c r="A43" s="19" t="s">
        <v>87</v>
      </c>
      <c r="B43" s="19" t="s">
        <v>87</v>
      </c>
      <c r="C43" s="15" t="s">
        <v>89</v>
      </c>
      <c r="D43" s="1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" x14ac:dyDescent="0.25">
      <c r="A44" s="19" t="s">
        <v>87</v>
      </c>
      <c r="B44" s="19" t="s">
        <v>87</v>
      </c>
      <c r="C44" s="15" t="s">
        <v>90</v>
      </c>
      <c r="D44" s="1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" x14ac:dyDescent="0.25">
      <c r="A45" s="15"/>
      <c r="B45" s="15"/>
      <c r="C45" s="15"/>
      <c r="D45" s="1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" x14ac:dyDescent="0.25">
      <c r="A47" s="20" t="s">
        <v>75</v>
      </c>
      <c r="B47" s="20"/>
      <c r="C47" s="2"/>
      <c r="D47" s="21" t="s">
        <v>76</v>
      </c>
      <c r="E47" s="2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</sheetData>
  <mergeCells count="27">
    <mergeCell ref="A23:B23"/>
    <mergeCell ref="A24:B24"/>
    <mergeCell ref="A25:B25"/>
    <mergeCell ref="A26:B26"/>
    <mergeCell ref="A27:D27"/>
    <mergeCell ref="A7:D7"/>
    <mergeCell ref="A8:D8"/>
    <mergeCell ref="A9:D9"/>
    <mergeCell ref="A10:D10"/>
    <mergeCell ref="A12:B12"/>
    <mergeCell ref="A13:B13"/>
    <mergeCell ref="A14:D14"/>
    <mergeCell ref="A15:B15"/>
    <mergeCell ref="A16:B16"/>
    <mergeCell ref="A17:B17"/>
    <mergeCell ref="A18:B18"/>
    <mergeCell ref="A19:B19"/>
    <mergeCell ref="A20:B20"/>
    <mergeCell ref="A21:B21"/>
    <mergeCell ref="A22:B22"/>
    <mergeCell ref="A40:D40"/>
    <mergeCell ref="A28:B28"/>
    <mergeCell ref="A29:B29"/>
    <mergeCell ref="A30:B30"/>
    <mergeCell ref="A31:B31"/>
    <mergeCell ref="A34:D34"/>
    <mergeCell ref="A38:D38"/>
  </mergeCells>
  <pageMargins left="0.70866141732283472" right="0.31496062992125984" top="0.55118110236220474" bottom="0.55118110236220474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sheetPr>
    <pageSetUpPr fitToPage="1"/>
  </sheetPr>
  <dimension ref="A1:J46"/>
  <sheetViews>
    <sheetView tabSelected="1" zoomScale="90" zoomScaleNormal="90" zoomScaleSheetLayoutView="100" workbookViewId="0">
      <pane xSplit="3" ySplit="10" topLeftCell="D23" activePane="bottomRight" state="frozen"/>
      <selection pane="topRight" activeCell="D1" sqref="D1"/>
      <selection pane="bottomLeft" activeCell="A9" sqref="A9"/>
      <selection pane="bottomRight" activeCell="D9" sqref="D9:D10"/>
    </sheetView>
  </sheetViews>
  <sheetFormatPr defaultColWidth="7.85546875" defaultRowHeight="22.5" customHeight="1" x14ac:dyDescent="0.2"/>
  <cols>
    <col min="1" max="1" width="14.140625" style="25" customWidth="1"/>
    <col min="2" max="2" width="15.28515625" style="24" customWidth="1"/>
    <col min="3" max="3" width="16" style="25" customWidth="1"/>
    <col min="4" max="4" width="52.5703125" style="25" customWidth="1"/>
    <col min="5" max="5" width="62.5703125" style="25" customWidth="1"/>
    <col min="6" max="6" width="22.5703125" style="25" customWidth="1"/>
    <col min="7" max="7" width="18.85546875" style="25" customWidth="1"/>
    <col min="8" max="8" width="18.7109375" style="25" customWidth="1"/>
    <col min="9" max="10" width="16.7109375" style="25" customWidth="1"/>
    <col min="11" max="11" width="6.85546875" style="25" customWidth="1"/>
    <col min="12" max="12" width="14" style="25" customWidth="1"/>
    <col min="13" max="249" width="7.85546875" style="25"/>
    <col min="250" max="250" width="12.42578125" style="25" customWidth="1"/>
    <col min="251" max="251" width="11.85546875" style="25" customWidth="1"/>
    <col min="252" max="252" width="13.7109375" style="25" customWidth="1"/>
    <col min="253" max="253" width="47.5703125" style="25" customWidth="1"/>
    <col min="254" max="254" width="42.42578125" style="25" customWidth="1"/>
    <col min="255" max="255" width="19.7109375" style="25" customWidth="1"/>
    <col min="256" max="256" width="20" style="25" customWidth="1"/>
    <col min="257" max="257" width="19.140625" style="25" customWidth="1"/>
    <col min="258" max="258" width="12.7109375" style="25" customWidth="1"/>
    <col min="259" max="505" width="7.85546875" style="25"/>
    <col min="506" max="506" width="12.42578125" style="25" customWidth="1"/>
    <col min="507" max="507" width="11.85546875" style="25" customWidth="1"/>
    <col min="508" max="508" width="13.7109375" style="25" customWidth="1"/>
    <col min="509" max="509" width="47.5703125" style="25" customWidth="1"/>
    <col min="510" max="510" width="42.42578125" style="25" customWidth="1"/>
    <col min="511" max="511" width="19.7109375" style="25" customWidth="1"/>
    <col min="512" max="512" width="20" style="25" customWidth="1"/>
    <col min="513" max="513" width="19.140625" style="25" customWidth="1"/>
    <col min="514" max="514" width="12.7109375" style="25" customWidth="1"/>
    <col min="515" max="761" width="7.85546875" style="25"/>
    <col min="762" max="762" width="12.42578125" style="25" customWidth="1"/>
    <col min="763" max="763" width="11.85546875" style="25" customWidth="1"/>
    <col min="764" max="764" width="13.7109375" style="25" customWidth="1"/>
    <col min="765" max="765" width="47.5703125" style="25" customWidth="1"/>
    <col min="766" max="766" width="42.42578125" style="25" customWidth="1"/>
    <col min="767" max="767" width="19.7109375" style="25" customWidth="1"/>
    <col min="768" max="768" width="20" style="25" customWidth="1"/>
    <col min="769" max="769" width="19.140625" style="25" customWidth="1"/>
    <col min="770" max="770" width="12.7109375" style="25" customWidth="1"/>
    <col min="771" max="1017" width="7.85546875" style="25"/>
    <col min="1018" max="1018" width="12.42578125" style="25" customWidth="1"/>
    <col min="1019" max="1019" width="11.85546875" style="25" customWidth="1"/>
    <col min="1020" max="1020" width="13.7109375" style="25" customWidth="1"/>
    <col min="1021" max="1021" width="47.5703125" style="25" customWidth="1"/>
    <col min="1022" max="1022" width="42.42578125" style="25" customWidth="1"/>
    <col min="1023" max="1023" width="19.7109375" style="25" customWidth="1"/>
    <col min="1024" max="1024" width="20" style="25" customWidth="1"/>
    <col min="1025" max="1025" width="19.140625" style="25" customWidth="1"/>
    <col min="1026" max="1026" width="12.7109375" style="25" customWidth="1"/>
    <col min="1027" max="1273" width="7.85546875" style="25"/>
    <col min="1274" max="1274" width="12.42578125" style="25" customWidth="1"/>
    <col min="1275" max="1275" width="11.85546875" style="25" customWidth="1"/>
    <col min="1276" max="1276" width="13.7109375" style="25" customWidth="1"/>
    <col min="1277" max="1277" width="47.5703125" style="25" customWidth="1"/>
    <col min="1278" max="1278" width="42.42578125" style="25" customWidth="1"/>
    <col min="1279" max="1279" width="19.7109375" style="25" customWidth="1"/>
    <col min="1280" max="1280" width="20" style="25" customWidth="1"/>
    <col min="1281" max="1281" width="19.140625" style="25" customWidth="1"/>
    <col min="1282" max="1282" width="12.7109375" style="25" customWidth="1"/>
    <col min="1283" max="1529" width="7.85546875" style="25"/>
    <col min="1530" max="1530" width="12.42578125" style="25" customWidth="1"/>
    <col min="1531" max="1531" width="11.85546875" style="25" customWidth="1"/>
    <col min="1532" max="1532" width="13.7109375" style="25" customWidth="1"/>
    <col min="1533" max="1533" width="47.5703125" style="25" customWidth="1"/>
    <col min="1534" max="1534" width="42.42578125" style="25" customWidth="1"/>
    <col min="1535" max="1535" width="19.7109375" style="25" customWidth="1"/>
    <col min="1536" max="1536" width="20" style="25" customWidth="1"/>
    <col min="1537" max="1537" width="19.140625" style="25" customWidth="1"/>
    <col min="1538" max="1538" width="12.7109375" style="25" customWidth="1"/>
    <col min="1539" max="1785" width="7.85546875" style="25"/>
    <col min="1786" max="1786" width="12.42578125" style="25" customWidth="1"/>
    <col min="1787" max="1787" width="11.85546875" style="25" customWidth="1"/>
    <col min="1788" max="1788" width="13.7109375" style="25" customWidth="1"/>
    <col min="1789" max="1789" width="47.5703125" style="25" customWidth="1"/>
    <col min="1790" max="1790" width="42.42578125" style="25" customWidth="1"/>
    <col min="1791" max="1791" width="19.7109375" style="25" customWidth="1"/>
    <col min="1792" max="1792" width="20" style="25" customWidth="1"/>
    <col min="1793" max="1793" width="19.140625" style="25" customWidth="1"/>
    <col min="1794" max="1794" width="12.7109375" style="25" customWidth="1"/>
    <col min="1795" max="2041" width="7.85546875" style="25"/>
    <col min="2042" max="2042" width="12.42578125" style="25" customWidth="1"/>
    <col min="2043" max="2043" width="11.85546875" style="25" customWidth="1"/>
    <col min="2044" max="2044" width="13.7109375" style="25" customWidth="1"/>
    <col min="2045" max="2045" width="47.5703125" style="25" customWidth="1"/>
    <col min="2046" max="2046" width="42.42578125" style="25" customWidth="1"/>
    <col min="2047" max="2047" width="19.7109375" style="25" customWidth="1"/>
    <col min="2048" max="2048" width="20" style="25" customWidth="1"/>
    <col min="2049" max="2049" width="19.140625" style="25" customWidth="1"/>
    <col min="2050" max="2050" width="12.7109375" style="25" customWidth="1"/>
    <col min="2051" max="2297" width="7.85546875" style="25"/>
    <col min="2298" max="2298" width="12.42578125" style="25" customWidth="1"/>
    <col min="2299" max="2299" width="11.85546875" style="25" customWidth="1"/>
    <col min="2300" max="2300" width="13.7109375" style="25" customWidth="1"/>
    <col min="2301" max="2301" width="47.5703125" style="25" customWidth="1"/>
    <col min="2302" max="2302" width="42.42578125" style="25" customWidth="1"/>
    <col min="2303" max="2303" width="19.7109375" style="25" customWidth="1"/>
    <col min="2304" max="2304" width="20" style="25" customWidth="1"/>
    <col min="2305" max="2305" width="19.140625" style="25" customWidth="1"/>
    <col min="2306" max="2306" width="12.7109375" style="25" customWidth="1"/>
    <col min="2307" max="2553" width="7.85546875" style="25"/>
    <col min="2554" max="2554" width="12.42578125" style="25" customWidth="1"/>
    <col min="2555" max="2555" width="11.85546875" style="25" customWidth="1"/>
    <col min="2556" max="2556" width="13.7109375" style="25" customWidth="1"/>
    <col min="2557" max="2557" width="47.5703125" style="25" customWidth="1"/>
    <col min="2558" max="2558" width="42.42578125" style="25" customWidth="1"/>
    <col min="2559" max="2559" width="19.7109375" style="25" customWidth="1"/>
    <col min="2560" max="2560" width="20" style="25" customWidth="1"/>
    <col min="2561" max="2561" width="19.140625" style="25" customWidth="1"/>
    <col min="2562" max="2562" width="12.7109375" style="25" customWidth="1"/>
    <col min="2563" max="2809" width="7.85546875" style="25"/>
    <col min="2810" max="2810" width="12.42578125" style="25" customWidth="1"/>
    <col min="2811" max="2811" width="11.85546875" style="25" customWidth="1"/>
    <col min="2812" max="2812" width="13.7109375" style="25" customWidth="1"/>
    <col min="2813" max="2813" width="47.5703125" style="25" customWidth="1"/>
    <col min="2814" max="2814" width="42.42578125" style="25" customWidth="1"/>
    <col min="2815" max="2815" width="19.7109375" style="25" customWidth="1"/>
    <col min="2816" max="2816" width="20" style="25" customWidth="1"/>
    <col min="2817" max="2817" width="19.140625" style="25" customWidth="1"/>
    <col min="2818" max="2818" width="12.7109375" style="25" customWidth="1"/>
    <col min="2819" max="3065" width="7.85546875" style="25"/>
    <col min="3066" max="3066" width="12.42578125" style="25" customWidth="1"/>
    <col min="3067" max="3067" width="11.85546875" style="25" customWidth="1"/>
    <col min="3068" max="3068" width="13.7109375" style="25" customWidth="1"/>
    <col min="3069" max="3069" width="47.5703125" style="25" customWidth="1"/>
    <col min="3070" max="3070" width="42.42578125" style="25" customWidth="1"/>
    <col min="3071" max="3071" width="19.7109375" style="25" customWidth="1"/>
    <col min="3072" max="3072" width="20" style="25" customWidth="1"/>
    <col min="3073" max="3073" width="19.140625" style="25" customWidth="1"/>
    <col min="3074" max="3074" width="12.7109375" style="25" customWidth="1"/>
    <col min="3075" max="3321" width="7.85546875" style="25"/>
    <col min="3322" max="3322" width="12.42578125" style="25" customWidth="1"/>
    <col min="3323" max="3323" width="11.85546875" style="25" customWidth="1"/>
    <col min="3324" max="3324" width="13.7109375" style="25" customWidth="1"/>
    <col min="3325" max="3325" width="47.5703125" style="25" customWidth="1"/>
    <col min="3326" max="3326" width="42.42578125" style="25" customWidth="1"/>
    <col min="3327" max="3327" width="19.7109375" style="25" customWidth="1"/>
    <col min="3328" max="3328" width="20" style="25" customWidth="1"/>
    <col min="3329" max="3329" width="19.140625" style="25" customWidth="1"/>
    <col min="3330" max="3330" width="12.7109375" style="25" customWidth="1"/>
    <col min="3331" max="3577" width="7.85546875" style="25"/>
    <col min="3578" max="3578" width="12.42578125" style="25" customWidth="1"/>
    <col min="3579" max="3579" width="11.85546875" style="25" customWidth="1"/>
    <col min="3580" max="3580" width="13.7109375" style="25" customWidth="1"/>
    <col min="3581" max="3581" width="47.5703125" style="25" customWidth="1"/>
    <col min="3582" max="3582" width="42.42578125" style="25" customWidth="1"/>
    <col min="3583" max="3583" width="19.7109375" style="25" customWidth="1"/>
    <col min="3584" max="3584" width="20" style="25" customWidth="1"/>
    <col min="3585" max="3585" width="19.140625" style="25" customWidth="1"/>
    <col min="3586" max="3586" width="12.7109375" style="25" customWidth="1"/>
    <col min="3587" max="3833" width="7.85546875" style="25"/>
    <col min="3834" max="3834" width="12.42578125" style="25" customWidth="1"/>
    <col min="3835" max="3835" width="11.85546875" style="25" customWidth="1"/>
    <col min="3836" max="3836" width="13.7109375" style="25" customWidth="1"/>
    <col min="3837" max="3837" width="47.5703125" style="25" customWidth="1"/>
    <col min="3838" max="3838" width="42.42578125" style="25" customWidth="1"/>
    <col min="3839" max="3839" width="19.7109375" style="25" customWidth="1"/>
    <col min="3840" max="3840" width="20" style="25" customWidth="1"/>
    <col min="3841" max="3841" width="19.140625" style="25" customWidth="1"/>
    <col min="3842" max="3842" width="12.7109375" style="25" customWidth="1"/>
    <col min="3843" max="4089" width="7.85546875" style="25"/>
    <col min="4090" max="4090" width="12.42578125" style="25" customWidth="1"/>
    <col min="4091" max="4091" width="11.85546875" style="25" customWidth="1"/>
    <col min="4092" max="4092" width="13.7109375" style="25" customWidth="1"/>
    <col min="4093" max="4093" width="47.5703125" style="25" customWidth="1"/>
    <col min="4094" max="4094" width="42.42578125" style="25" customWidth="1"/>
    <col min="4095" max="4095" width="19.7109375" style="25" customWidth="1"/>
    <col min="4096" max="4096" width="20" style="25" customWidth="1"/>
    <col min="4097" max="4097" width="19.140625" style="25" customWidth="1"/>
    <col min="4098" max="4098" width="12.7109375" style="25" customWidth="1"/>
    <col min="4099" max="4345" width="7.85546875" style="25"/>
    <col min="4346" max="4346" width="12.42578125" style="25" customWidth="1"/>
    <col min="4347" max="4347" width="11.85546875" style="25" customWidth="1"/>
    <col min="4348" max="4348" width="13.7109375" style="25" customWidth="1"/>
    <col min="4349" max="4349" width="47.5703125" style="25" customWidth="1"/>
    <col min="4350" max="4350" width="42.42578125" style="25" customWidth="1"/>
    <col min="4351" max="4351" width="19.7109375" style="25" customWidth="1"/>
    <col min="4352" max="4352" width="20" style="25" customWidth="1"/>
    <col min="4353" max="4353" width="19.140625" style="25" customWidth="1"/>
    <col min="4354" max="4354" width="12.7109375" style="25" customWidth="1"/>
    <col min="4355" max="4601" width="7.85546875" style="25"/>
    <col min="4602" max="4602" width="12.42578125" style="25" customWidth="1"/>
    <col min="4603" max="4603" width="11.85546875" style="25" customWidth="1"/>
    <col min="4604" max="4604" width="13.7109375" style="25" customWidth="1"/>
    <col min="4605" max="4605" width="47.5703125" style="25" customWidth="1"/>
    <col min="4606" max="4606" width="42.42578125" style="25" customWidth="1"/>
    <col min="4607" max="4607" width="19.7109375" style="25" customWidth="1"/>
    <col min="4608" max="4608" width="20" style="25" customWidth="1"/>
    <col min="4609" max="4609" width="19.140625" style="25" customWidth="1"/>
    <col min="4610" max="4610" width="12.7109375" style="25" customWidth="1"/>
    <col min="4611" max="4857" width="7.85546875" style="25"/>
    <col min="4858" max="4858" width="12.42578125" style="25" customWidth="1"/>
    <col min="4859" max="4859" width="11.85546875" style="25" customWidth="1"/>
    <col min="4860" max="4860" width="13.7109375" style="25" customWidth="1"/>
    <col min="4861" max="4861" width="47.5703125" style="25" customWidth="1"/>
    <col min="4862" max="4862" width="42.42578125" style="25" customWidth="1"/>
    <col min="4863" max="4863" width="19.7109375" style="25" customWidth="1"/>
    <col min="4864" max="4864" width="20" style="25" customWidth="1"/>
    <col min="4865" max="4865" width="19.140625" style="25" customWidth="1"/>
    <col min="4866" max="4866" width="12.7109375" style="25" customWidth="1"/>
    <col min="4867" max="5113" width="7.85546875" style="25"/>
    <col min="5114" max="5114" width="12.42578125" style="25" customWidth="1"/>
    <col min="5115" max="5115" width="11.85546875" style="25" customWidth="1"/>
    <col min="5116" max="5116" width="13.7109375" style="25" customWidth="1"/>
    <col min="5117" max="5117" width="47.5703125" style="25" customWidth="1"/>
    <col min="5118" max="5118" width="42.42578125" style="25" customWidth="1"/>
    <col min="5119" max="5119" width="19.7109375" style="25" customWidth="1"/>
    <col min="5120" max="5120" width="20" style="25" customWidth="1"/>
    <col min="5121" max="5121" width="19.140625" style="25" customWidth="1"/>
    <col min="5122" max="5122" width="12.7109375" style="25" customWidth="1"/>
    <col min="5123" max="5369" width="7.85546875" style="25"/>
    <col min="5370" max="5370" width="12.42578125" style="25" customWidth="1"/>
    <col min="5371" max="5371" width="11.85546875" style="25" customWidth="1"/>
    <col min="5372" max="5372" width="13.7109375" style="25" customWidth="1"/>
    <col min="5373" max="5373" width="47.5703125" style="25" customWidth="1"/>
    <col min="5374" max="5374" width="42.42578125" style="25" customWidth="1"/>
    <col min="5375" max="5375" width="19.7109375" style="25" customWidth="1"/>
    <col min="5376" max="5376" width="20" style="25" customWidth="1"/>
    <col min="5377" max="5377" width="19.140625" style="25" customWidth="1"/>
    <col min="5378" max="5378" width="12.7109375" style="25" customWidth="1"/>
    <col min="5379" max="5625" width="7.85546875" style="25"/>
    <col min="5626" max="5626" width="12.42578125" style="25" customWidth="1"/>
    <col min="5627" max="5627" width="11.85546875" style="25" customWidth="1"/>
    <col min="5628" max="5628" width="13.7109375" style="25" customWidth="1"/>
    <col min="5629" max="5629" width="47.5703125" style="25" customWidth="1"/>
    <col min="5630" max="5630" width="42.42578125" style="25" customWidth="1"/>
    <col min="5631" max="5631" width="19.7109375" style="25" customWidth="1"/>
    <col min="5632" max="5632" width="20" style="25" customWidth="1"/>
    <col min="5633" max="5633" width="19.140625" style="25" customWidth="1"/>
    <col min="5634" max="5634" width="12.7109375" style="25" customWidth="1"/>
    <col min="5635" max="5881" width="7.85546875" style="25"/>
    <col min="5882" max="5882" width="12.42578125" style="25" customWidth="1"/>
    <col min="5883" max="5883" width="11.85546875" style="25" customWidth="1"/>
    <col min="5884" max="5884" width="13.7109375" style="25" customWidth="1"/>
    <col min="5885" max="5885" width="47.5703125" style="25" customWidth="1"/>
    <col min="5886" max="5886" width="42.42578125" style="25" customWidth="1"/>
    <col min="5887" max="5887" width="19.7109375" style="25" customWidth="1"/>
    <col min="5888" max="5888" width="20" style="25" customWidth="1"/>
    <col min="5889" max="5889" width="19.140625" style="25" customWidth="1"/>
    <col min="5890" max="5890" width="12.7109375" style="25" customWidth="1"/>
    <col min="5891" max="6137" width="7.85546875" style="25"/>
    <col min="6138" max="6138" width="12.42578125" style="25" customWidth="1"/>
    <col min="6139" max="6139" width="11.85546875" style="25" customWidth="1"/>
    <col min="6140" max="6140" width="13.7109375" style="25" customWidth="1"/>
    <col min="6141" max="6141" width="47.5703125" style="25" customWidth="1"/>
    <col min="6142" max="6142" width="42.42578125" style="25" customWidth="1"/>
    <col min="6143" max="6143" width="19.7109375" style="25" customWidth="1"/>
    <col min="6144" max="6144" width="20" style="25" customWidth="1"/>
    <col min="6145" max="6145" width="19.140625" style="25" customWidth="1"/>
    <col min="6146" max="6146" width="12.7109375" style="25" customWidth="1"/>
    <col min="6147" max="6393" width="7.85546875" style="25"/>
    <col min="6394" max="6394" width="12.42578125" style="25" customWidth="1"/>
    <col min="6395" max="6395" width="11.85546875" style="25" customWidth="1"/>
    <col min="6396" max="6396" width="13.7109375" style="25" customWidth="1"/>
    <col min="6397" max="6397" width="47.5703125" style="25" customWidth="1"/>
    <col min="6398" max="6398" width="42.42578125" style="25" customWidth="1"/>
    <col min="6399" max="6399" width="19.7109375" style="25" customWidth="1"/>
    <col min="6400" max="6400" width="20" style="25" customWidth="1"/>
    <col min="6401" max="6401" width="19.140625" style="25" customWidth="1"/>
    <col min="6402" max="6402" width="12.7109375" style="25" customWidth="1"/>
    <col min="6403" max="6649" width="7.85546875" style="25"/>
    <col min="6650" max="6650" width="12.42578125" style="25" customWidth="1"/>
    <col min="6651" max="6651" width="11.85546875" style="25" customWidth="1"/>
    <col min="6652" max="6652" width="13.7109375" style="25" customWidth="1"/>
    <col min="6653" max="6653" width="47.5703125" style="25" customWidth="1"/>
    <col min="6654" max="6654" width="42.42578125" style="25" customWidth="1"/>
    <col min="6655" max="6655" width="19.7109375" style="25" customWidth="1"/>
    <col min="6656" max="6656" width="20" style="25" customWidth="1"/>
    <col min="6657" max="6657" width="19.140625" style="25" customWidth="1"/>
    <col min="6658" max="6658" width="12.7109375" style="25" customWidth="1"/>
    <col min="6659" max="6905" width="7.85546875" style="25"/>
    <col min="6906" max="6906" width="12.42578125" style="25" customWidth="1"/>
    <col min="6907" max="6907" width="11.85546875" style="25" customWidth="1"/>
    <col min="6908" max="6908" width="13.7109375" style="25" customWidth="1"/>
    <col min="6909" max="6909" width="47.5703125" style="25" customWidth="1"/>
    <col min="6910" max="6910" width="42.42578125" style="25" customWidth="1"/>
    <col min="6911" max="6911" width="19.7109375" style="25" customWidth="1"/>
    <col min="6912" max="6912" width="20" style="25" customWidth="1"/>
    <col min="6913" max="6913" width="19.140625" style="25" customWidth="1"/>
    <col min="6914" max="6914" width="12.7109375" style="25" customWidth="1"/>
    <col min="6915" max="7161" width="7.85546875" style="25"/>
    <col min="7162" max="7162" width="12.42578125" style="25" customWidth="1"/>
    <col min="7163" max="7163" width="11.85546875" style="25" customWidth="1"/>
    <col min="7164" max="7164" width="13.7109375" style="25" customWidth="1"/>
    <col min="7165" max="7165" width="47.5703125" style="25" customWidth="1"/>
    <col min="7166" max="7166" width="42.42578125" style="25" customWidth="1"/>
    <col min="7167" max="7167" width="19.7109375" style="25" customWidth="1"/>
    <col min="7168" max="7168" width="20" style="25" customWidth="1"/>
    <col min="7169" max="7169" width="19.140625" style="25" customWidth="1"/>
    <col min="7170" max="7170" width="12.7109375" style="25" customWidth="1"/>
    <col min="7171" max="7417" width="7.85546875" style="25"/>
    <col min="7418" max="7418" width="12.42578125" style="25" customWidth="1"/>
    <col min="7419" max="7419" width="11.85546875" style="25" customWidth="1"/>
    <col min="7420" max="7420" width="13.7109375" style="25" customWidth="1"/>
    <col min="7421" max="7421" width="47.5703125" style="25" customWidth="1"/>
    <col min="7422" max="7422" width="42.42578125" style="25" customWidth="1"/>
    <col min="7423" max="7423" width="19.7109375" style="25" customWidth="1"/>
    <col min="7424" max="7424" width="20" style="25" customWidth="1"/>
    <col min="7425" max="7425" width="19.140625" style="25" customWidth="1"/>
    <col min="7426" max="7426" width="12.7109375" style="25" customWidth="1"/>
    <col min="7427" max="7673" width="7.85546875" style="25"/>
    <col min="7674" max="7674" width="12.42578125" style="25" customWidth="1"/>
    <col min="7675" max="7675" width="11.85546875" style="25" customWidth="1"/>
    <col min="7676" max="7676" width="13.7109375" style="25" customWidth="1"/>
    <col min="7677" max="7677" width="47.5703125" style="25" customWidth="1"/>
    <col min="7678" max="7678" width="42.42578125" style="25" customWidth="1"/>
    <col min="7679" max="7679" width="19.7109375" style="25" customWidth="1"/>
    <col min="7680" max="7680" width="20" style="25" customWidth="1"/>
    <col min="7681" max="7681" width="19.140625" style="25" customWidth="1"/>
    <col min="7682" max="7682" width="12.7109375" style="25" customWidth="1"/>
    <col min="7683" max="7929" width="7.85546875" style="25"/>
    <col min="7930" max="7930" width="12.42578125" style="25" customWidth="1"/>
    <col min="7931" max="7931" width="11.85546875" style="25" customWidth="1"/>
    <col min="7932" max="7932" width="13.7109375" style="25" customWidth="1"/>
    <col min="7933" max="7933" width="47.5703125" style="25" customWidth="1"/>
    <col min="7934" max="7934" width="42.42578125" style="25" customWidth="1"/>
    <col min="7935" max="7935" width="19.7109375" style="25" customWidth="1"/>
    <col min="7936" max="7936" width="20" style="25" customWidth="1"/>
    <col min="7937" max="7937" width="19.140625" style="25" customWidth="1"/>
    <col min="7938" max="7938" width="12.7109375" style="25" customWidth="1"/>
    <col min="7939" max="8185" width="7.85546875" style="25"/>
    <col min="8186" max="8186" width="12.42578125" style="25" customWidth="1"/>
    <col min="8187" max="8187" width="11.85546875" style="25" customWidth="1"/>
    <col min="8188" max="8188" width="13.7109375" style="25" customWidth="1"/>
    <col min="8189" max="8189" width="47.5703125" style="25" customWidth="1"/>
    <col min="8190" max="8190" width="42.42578125" style="25" customWidth="1"/>
    <col min="8191" max="8191" width="19.7109375" style="25" customWidth="1"/>
    <col min="8192" max="8192" width="20" style="25" customWidth="1"/>
    <col min="8193" max="8193" width="19.140625" style="25" customWidth="1"/>
    <col min="8194" max="8194" width="12.7109375" style="25" customWidth="1"/>
    <col min="8195" max="8441" width="7.85546875" style="25"/>
    <col min="8442" max="8442" width="12.42578125" style="25" customWidth="1"/>
    <col min="8443" max="8443" width="11.85546875" style="25" customWidth="1"/>
    <col min="8444" max="8444" width="13.7109375" style="25" customWidth="1"/>
    <col min="8445" max="8445" width="47.5703125" style="25" customWidth="1"/>
    <col min="8446" max="8446" width="42.42578125" style="25" customWidth="1"/>
    <col min="8447" max="8447" width="19.7109375" style="25" customWidth="1"/>
    <col min="8448" max="8448" width="20" style="25" customWidth="1"/>
    <col min="8449" max="8449" width="19.140625" style="25" customWidth="1"/>
    <col min="8450" max="8450" width="12.7109375" style="25" customWidth="1"/>
    <col min="8451" max="8697" width="7.85546875" style="25"/>
    <col min="8698" max="8698" width="12.42578125" style="25" customWidth="1"/>
    <col min="8699" max="8699" width="11.85546875" style="25" customWidth="1"/>
    <col min="8700" max="8700" width="13.7109375" style="25" customWidth="1"/>
    <col min="8701" max="8701" width="47.5703125" style="25" customWidth="1"/>
    <col min="8702" max="8702" width="42.42578125" style="25" customWidth="1"/>
    <col min="8703" max="8703" width="19.7109375" style="25" customWidth="1"/>
    <col min="8704" max="8704" width="20" style="25" customWidth="1"/>
    <col min="8705" max="8705" width="19.140625" style="25" customWidth="1"/>
    <col min="8706" max="8706" width="12.7109375" style="25" customWidth="1"/>
    <col min="8707" max="8953" width="7.85546875" style="25"/>
    <col min="8954" max="8954" width="12.42578125" style="25" customWidth="1"/>
    <col min="8955" max="8955" width="11.85546875" style="25" customWidth="1"/>
    <col min="8956" max="8956" width="13.7109375" style="25" customWidth="1"/>
    <col min="8957" max="8957" width="47.5703125" style="25" customWidth="1"/>
    <col min="8958" max="8958" width="42.42578125" style="25" customWidth="1"/>
    <col min="8959" max="8959" width="19.7109375" style="25" customWidth="1"/>
    <col min="8960" max="8960" width="20" style="25" customWidth="1"/>
    <col min="8961" max="8961" width="19.140625" style="25" customWidth="1"/>
    <col min="8962" max="8962" width="12.7109375" style="25" customWidth="1"/>
    <col min="8963" max="9209" width="7.85546875" style="25"/>
    <col min="9210" max="9210" width="12.42578125" style="25" customWidth="1"/>
    <col min="9211" max="9211" width="11.85546875" style="25" customWidth="1"/>
    <col min="9212" max="9212" width="13.7109375" style="25" customWidth="1"/>
    <col min="9213" max="9213" width="47.5703125" style="25" customWidth="1"/>
    <col min="9214" max="9214" width="42.42578125" style="25" customWidth="1"/>
    <col min="9215" max="9215" width="19.7109375" style="25" customWidth="1"/>
    <col min="9216" max="9216" width="20" style="25" customWidth="1"/>
    <col min="9217" max="9217" width="19.140625" style="25" customWidth="1"/>
    <col min="9218" max="9218" width="12.7109375" style="25" customWidth="1"/>
    <col min="9219" max="9465" width="7.85546875" style="25"/>
    <col min="9466" max="9466" width="12.42578125" style="25" customWidth="1"/>
    <col min="9467" max="9467" width="11.85546875" style="25" customWidth="1"/>
    <col min="9468" max="9468" width="13.7109375" style="25" customWidth="1"/>
    <col min="9469" max="9469" width="47.5703125" style="25" customWidth="1"/>
    <col min="9470" max="9470" width="42.42578125" style="25" customWidth="1"/>
    <col min="9471" max="9471" width="19.7109375" style="25" customWidth="1"/>
    <col min="9472" max="9472" width="20" style="25" customWidth="1"/>
    <col min="9473" max="9473" width="19.140625" style="25" customWidth="1"/>
    <col min="9474" max="9474" width="12.7109375" style="25" customWidth="1"/>
    <col min="9475" max="9721" width="7.85546875" style="25"/>
    <col min="9722" max="9722" width="12.42578125" style="25" customWidth="1"/>
    <col min="9723" max="9723" width="11.85546875" style="25" customWidth="1"/>
    <col min="9724" max="9724" width="13.7109375" style="25" customWidth="1"/>
    <col min="9725" max="9725" width="47.5703125" style="25" customWidth="1"/>
    <col min="9726" max="9726" width="42.42578125" style="25" customWidth="1"/>
    <col min="9727" max="9727" width="19.7109375" style="25" customWidth="1"/>
    <col min="9728" max="9728" width="20" style="25" customWidth="1"/>
    <col min="9729" max="9729" width="19.140625" style="25" customWidth="1"/>
    <col min="9730" max="9730" width="12.7109375" style="25" customWidth="1"/>
    <col min="9731" max="9977" width="7.85546875" style="25"/>
    <col min="9978" max="9978" width="12.42578125" style="25" customWidth="1"/>
    <col min="9979" max="9979" width="11.85546875" style="25" customWidth="1"/>
    <col min="9980" max="9980" width="13.7109375" style="25" customWidth="1"/>
    <col min="9981" max="9981" width="47.5703125" style="25" customWidth="1"/>
    <col min="9982" max="9982" width="42.42578125" style="25" customWidth="1"/>
    <col min="9983" max="9983" width="19.7109375" style="25" customWidth="1"/>
    <col min="9984" max="9984" width="20" style="25" customWidth="1"/>
    <col min="9985" max="9985" width="19.140625" style="25" customWidth="1"/>
    <col min="9986" max="9986" width="12.7109375" style="25" customWidth="1"/>
    <col min="9987" max="10233" width="7.85546875" style="25"/>
    <col min="10234" max="10234" width="12.42578125" style="25" customWidth="1"/>
    <col min="10235" max="10235" width="11.85546875" style="25" customWidth="1"/>
    <col min="10236" max="10236" width="13.7109375" style="25" customWidth="1"/>
    <col min="10237" max="10237" width="47.5703125" style="25" customWidth="1"/>
    <col min="10238" max="10238" width="42.42578125" style="25" customWidth="1"/>
    <col min="10239" max="10239" width="19.7109375" style="25" customWidth="1"/>
    <col min="10240" max="10240" width="20" style="25" customWidth="1"/>
    <col min="10241" max="10241" width="19.140625" style="25" customWidth="1"/>
    <col min="10242" max="10242" width="12.7109375" style="25" customWidth="1"/>
    <col min="10243" max="10489" width="7.85546875" style="25"/>
    <col min="10490" max="10490" width="12.42578125" style="25" customWidth="1"/>
    <col min="10491" max="10491" width="11.85546875" style="25" customWidth="1"/>
    <col min="10492" max="10492" width="13.7109375" style="25" customWidth="1"/>
    <col min="10493" max="10493" width="47.5703125" style="25" customWidth="1"/>
    <col min="10494" max="10494" width="42.42578125" style="25" customWidth="1"/>
    <col min="10495" max="10495" width="19.7109375" style="25" customWidth="1"/>
    <col min="10496" max="10496" width="20" style="25" customWidth="1"/>
    <col min="10497" max="10497" width="19.140625" style="25" customWidth="1"/>
    <col min="10498" max="10498" width="12.7109375" style="25" customWidth="1"/>
    <col min="10499" max="10745" width="7.85546875" style="25"/>
    <col min="10746" max="10746" width="12.42578125" style="25" customWidth="1"/>
    <col min="10747" max="10747" width="11.85546875" style="25" customWidth="1"/>
    <col min="10748" max="10748" width="13.7109375" style="25" customWidth="1"/>
    <col min="10749" max="10749" width="47.5703125" style="25" customWidth="1"/>
    <col min="10750" max="10750" width="42.42578125" style="25" customWidth="1"/>
    <col min="10751" max="10751" width="19.7109375" style="25" customWidth="1"/>
    <col min="10752" max="10752" width="20" style="25" customWidth="1"/>
    <col min="10753" max="10753" width="19.140625" style="25" customWidth="1"/>
    <col min="10754" max="10754" width="12.7109375" style="25" customWidth="1"/>
    <col min="10755" max="11001" width="7.85546875" style="25"/>
    <col min="11002" max="11002" width="12.42578125" style="25" customWidth="1"/>
    <col min="11003" max="11003" width="11.85546875" style="25" customWidth="1"/>
    <col min="11004" max="11004" width="13.7109375" style="25" customWidth="1"/>
    <col min="11005" max="11005" width="47.5703125" style="25" customWidth="1"/>
    <col min="11006" max="11006" width="42.42578125" style="25" customWidth="1"/>
    <col min="11007" max="11007" width="19.7109375" style="25" customWidth="1"/>
    <col min="11008" max="11008" width="20" style="25" customWidth="1"/>
    <col min="11009" max="11009" width="19.140625" style="25" customWidth="1"/>
    <col min="11010" max="11010" width="12.7109375" style="25" customWidth="1"/>
    <col min="11011" max="11257" width="7.85546875" style="25"/>
    <col min="11258" max="11258" width="12.42578125" style="25" customWidth="1"/>
    <col min="11259" max="11259" width="11.85546875" style="25" customWidth="1"/>
    <col min="11260" max="11260" width="13.7109375" style="25" customWidth="1"/>
    <col min="11261" max="11261" width="47.5703125" style="25" customWidth="1"/>
    <col min="11262" max="11262" width="42.42578125" style="25" customWidth="1"/>
    <col min="11263" max="11263" width="19.7109375" style="25" customWidth="1"/>
    <col min="11264" max="11264" width="20" style="25" customWidth="1"/>
    <col min="11265" max="11265" width="19.140625" style="25" customWidth="1"/>
    <col min="11266" max="11266" width="12.7109375" style="25" customWidth="1"/>
    <col min="11267" max="11513" width="7.85546875" style="25"/>
    <col min="11514" max="11514" width="12.42578125" style="25" customWidth="1"/>
    <col min="11515" max="11515" width="11.85546875" style="25" customWidth="1"/>
    <col min="11516" max="11516" width="13.7109375" style="25" customWidth="1"/>
    <col min="11517" max="11517" width="47.5703125" style="25" customWidth="1"/>
    <col min="11518" max="11518" width="42.42578125" style="25" customWidth="1"/>
    <col min="11519" max="11519" width="19.7109375" style="25" customWidth="1"/>
    <col min="11520" max="11520" width="20" style="25" customWidth="1"/>
    <col min="11521" max="11521" width="19.140625" style="25" customWidth="1"/>
    <col min="11522" max="11522" width="12.7109375" style="25" customWidth="1"/>
    <col min="11523" max="11769" width="7.85546875" style="25"/>
    <col min="11770" max="11770" width="12.42578125" style="25" customWidth="1"/>
    <col min="11771" max="11771" width="11.85546875" style="25" customWidth="1"/>
    <col min="11772" max="11772" width="13.7109375" style="25" customWidth="1"/>
    <col min="11773" max="11773" width="47.5703125" style="25" customWidth="1"/>
    <col min="11774" max="11774" width="42.42578125" style="25" customWidth="1"/>
    <col min="11775" max="11775" width="19.7109375" style="25" customWidth="1"/>
    <col min="11776" max="11776" width="20" style="25" customWidth="1"/>
    <col min="11777" max="11777" width="19.140625" style="25" customWidth="1"/>
    <col min="11778" max="11778" width="12.7109375" style="25" customWidth="1"/>
    <col min="11779" max="12025" width="7.85546875" style="25"/>
    <col min="12026" max="12026" width="12.42578125" style="25" customWidth="1"/>
    <col min="12027" max="12027" width="11.85546875" style="25" customWidth="1"/>
    <col min="12028" max="12028" width="13.7109375" style="25" customWidth="1"/>
    <col min="12029" max="12029" width="47.5703125" style="25" customWidth="1"/>
    <col min="12030" max="12030" width="42.42578125" style="25" customWidth="1"/>
    <col min="12031" max="12031" width="19.7109375" style="25" customWidth="1"/>
    <col min="12032" max="12032" width="20" style="25" customWidth="1"/>
    <col min="12033" max="12033" width="19.140625" style="25" customWidth="1"/>
    <col min="12034" max="12034" width="12.7109375" style="25" customWidth="1"/>
    <col min="12035" max="12281" width="7.85546875" style="25"/>
    <col min="12282" max="12282" width="12.42578125" style="25" customWidth="1"/>
    <col min="12283" max="12283" width="11.85546875" style="25" customWidth="1"/>
    <col min="12284" max="12284" width="13.7109375" style="25" customWidth="1"/>
    <col min="12285" max="12285" width="47.5703125" style="25" customWidth="1"/>
    <col min="12286" max="12286" width="42.42578125" style="25" customWidth="1"/>
    <col min="12287" max="12287" width="19.7109375" style="25" customWidth="1"/>
    <col min="12288" max="12288" width="20" style="25" customWidth="1"/>
    <col min="12289" max="12289" width="19.140625" style="25" customWidth="1"/>
    <col min="12290" max="12290" width="12.7109375" style="25" customWidth="1"/>
    <col min="12291" max="12537" width="7.85546875" style="25"/>
    <col min="12538" max="12538" width="12.42578125" style="25" customWidth="1"/>
    <col min="12539" max="12539" width="11.85546875" style="25" customWidth="1"/>
    <col min="12540" max="12540" width="13.7109375" style="25" customWidth="1"/>
    <col min="12541" max="12541" width="47.5703125" style="25" customWidth="1"/>
    <col min="12542" max="12542" width="42.42578125" style="25" customWidth="1"/>
    <col min="12543" max="12543" width="19.7109375" style="25" customWidth="1"/>
    <col min="12544" max="12544" width="20" style="25" customWidth="1"/>
    <col min="12545" max="12545" width="19.140625" style="25" customWidth="1"/>
    <col min="12546" max="12546" width="12.7109375" style="25" customWidth="1"/>
    <col min="12547" max="12793" width="7.85546875" style="25"/>
    <col min="12794" max="12794" width="12.42578125" style="25" customWidth="1"/>
    <col min="12795" max="12795" width="11.85546875" style="25" customWidth="1"/>
    <col min="12796" max="12796" width="13.7109375" style="25" customWidth="1"/>
    <col min="12797" max="12797" width="47.5703125" style="25" customWidth="1"/>
    <col min="12798" max="12798" width="42.42578125" style="25" customWidth="1"/>
    <col min="12799" max="12799" width="19.7109375" style="25" customWidth="1"/>
    <col min="12800" max="12800" width="20" style="25" customWidth="1"/>
    <col min="12801" max="12801" width="19.140625" style="25" customWidth="1"/>
    <col min="12802" max="12802" width="12.7109375" style="25" customWidth="1"/>
    <col min="12803" max="13049" width="7.85546875" style="25"/>
    <col min="13050" max="13050" width="12.42578125" style="25" customWidth="1"/>
    <col min="13051" max="13051" width="11.85546875" style="25" customWidth="1"/>
    <col min="13052" max="13052" width="13.7109375" style="25" customWidth="1"/>
    <col min="13053" max="13053" width="47.5703125" style="25" customWidth="1"/>
    <col min="13054" max="13054" width="42.42578125" style="25" customWidth="1"/>
    <col min="13055" max="13055" width="19.7109375" style="25" customWidth="1"/>
    <col min="13056" max="13056" width="20" style="25" customWidth="1"/>
    <col min="13057" max="13057" width="19.140625" style="25" customWidth="1"/>
    <col min="13058" max="13058" width="12.7109375" style="25" customWidth="1"/>
    <col min="13059" max="13305" width="7.85546875" style="25"/>
    <col min="13306" max="13306" width="12.42578125" style="25" customWidth="1"/>
    <col min="13307" max="13307" width="11.85546875" style="25" customWidth="1"/>
    <col min="13308" max="13308" width="13.7109375" style="25" customWidth="1"/>
    <col min="13309" max="13309" width="47.5703125" style="25" customWidth="1"/>
    <col min="13310" max="13310" width="42.42578125" style="25" customWidth="1"/>
    <col min="13311" max="13311" width="19.7109375" style="25" customWidth="1"/>
    <col min="13312" max="13312" width="20" style="25" customWidth="1"/>
    <col min="13313" max="13313" width="19.140625" style="25" customWidth="1"/>
    <col min="13314" max="13314" width="12.7109375" style="25" customWidth="1"/>
    <col min="13315" max="13561" width="7.85546875" style="25"/>
    <col min="13562" max="13562" width="12.42578125" style="25" customWidth="1"/>
    <col min="13563" max="13563" width="11.85546875" style="25" customWidth="1"/>
    <col min="13564" max="13564" width="13.7109375" style="25" customWidth="1"/>
    <col min="13565" max="13565" width="47.5703125" style="25" customWidth="1"/>
    <col min="13566" max="13566" width="42.42578125" style="25" customWidth="1"/>
    <col min="13567" max="13567" width="19.7109375" style="25" customWidth="1"/>
    <col min="13568" max="13568" width="20" style="25" customWidth="1"/>
    <col min="13569" max="13569" width="19.140625" style="25" customWidth="1"/>
    <col min="13570" max="13570" width="12.7109375" style="25" customWidth="1"/>
    <col min="13571" max="13817" width="7.85546875" style="25"/>
    <col min="13818" max="13818" width="12.42578125" style="25" customWidth="1"/>
    <col min="13819" max="13819" width="11.85546875" style="25" customWidth="1"/>
    <col min="13820" max="13820" width="13.7109375" style="25" customWidth="1"/>
    <col min="13821" max="13821" width="47.5703125" style="25" customWidth="1"/>
    <col min="13822" max="13822" width="42.42578125" style="25" customWidth="1"/>
    <col min="13823" max="13823" width="19.7109375" style="25" customWidth="1"/>
    <col min="13824" max="13824" width="20" style="25" customWidth="1"/>
    <col min="13825" max="13825" width="19.140625" style="25" customWidth="1"/>
    <col min="13826" max="13826" width="12.7109375" style="25" customWidth="1"/>
    <col min="13827" max="14073" width="7.85546875" style="25"/>
    <col min="14074" max="14074" width="12.42578125" style="25" customWidth="1"/>
    <col min="14075" max="14075" width="11.85546875" style="25" customWidth="1"/>
    <col min="14076" max="14076" width="13.7109375" style="25" customWidth="1"/>
    <col min="14077" max="14077" width="47.5703125" style="25" customWidth="1"/>
    <col min="14078" max="14078" width="42.42578125" style="25" customWidth="1"/>
    <col min="14079" max="14079" width="19.7109375" style="25" customWidth="1"/>
    <col min="14080" max="14080" width="20" style="25" customWidth="1"/>
    <col min="14081" max="14081" width="19.140625" style="25" customWidth="1"/>
    <col min="14082" max="14082" width="12.7109375" style="25" customWidth="1"/>
    <col min="14083" max="14329" width="7.85546875" style="25"/>
    <col min="14330" max="14330" width="12.42578125" style="25" customWidth="1"/>
    <col min="14331" max="14331" width="11.85546875" style="25" customWidth="1"/>
    <col min="14332" max="14332" width="13.7109375" style="25" customWidth="1"/>
    <col min="14333" max="14333" width="47.5703125" style="25" customWidth="1"/>
    <col min="14334" max="14334" width="42.42578125" style="25" customWidth="1"/>
    <col min="14335" max="14335" width="19.7109375" style="25" customWidth="1"/>
    <col min="14336" max="14336" width="20" style="25" customWidth="1"/>
    <col min="14337" max="14337" width="19.140625" style="25" customWidth="1"/>
    <col min="14338" max="14338" width="12.7109375" style="25" customWidth="1"/>
    <col min="14339" max="14585" width="7.85546875" style="25"/>
    <col min="14586" max="14586" width="12.42578125" style="25" customWidth="1"/>
    <col min="14587" max="14587" width="11.85546875" style="25" customWidth="1"/>
    <col min="14588" max="14588" width="13.7109375" style="25" customWidth="1"/>
    <col min="14589" max="14589" width="47.5703125" style="25" customWidth="1"/>
    <col min="14590" max="14590" width="42.42578125" style="25" customWidth="1"/>
    <col min="14591" max="14591" width="19.7109375" style="25" customWidth="1"/>
    <col min="14592" max="14592" width="20" style="25" customWidth="1"/>
    <col min="14593" max="14593" width="19.140625" style="25" customWidth="1"/>
    <col min="14594" max="14594" width="12.7109375" style="25" customWidth="1"/>
    <col min="14595" max="14841" width="7.85546875" style="25"/>
    <col min="14842" max="14842" width="12.42578125" style="25" customWidth="1"/>
    <col min="14843" max="14843" width="11.85546875" style="25" customWidth="1"/>
    <col min="14844" max="14844" width="13.7109375" style="25" customWidth="1"/>
    <col min="14845" max="14845" width="47.5703125" style="25" customWidth="1"/>
    <col min="14846" max="14846" width="42.42578125" style="25" customWidth="1"/>
    <col min="14847" max="14847" width="19.7109375" style="25" customWidth="1"/>
    <col min="14848" max="14848" width="20" style="25" customWidth="1"/>
    <col min="14849" max="14849" width="19.140625" style="25" customWidth="1"/>
    <col min="14850" max="14850" width="12.7109375" style="25" customWidth="1"/>
    <col min="14851" max="15097" width="7.85546875" style="25"/>
    <col min="15098" max="15098" width="12.42578125" style="25" customWidth="1"/>
    <col min="15099" max="15099" width="11.85546875" style="25" customWidth="1"/>
    <col min="15100" max="15100" width="13.7109375" style="25" customWidth="1"/>
    <col min="15101" max="15101" width="47.5703125" style="25" customWidth="1"/>
    <col min="15102" max="15102" width="42.42578125" style="25" customWidth="1"/>
    <col min="15103" max="15103" width="19.7109375" style="25" customWidth="1"/>
    <col min="15104" max="15104" width="20" style="25" customWidth="1"/>
    <col min="15105" max="15105" width="19.140625" style="25" customWidth="1"/>
    <col min="15106" max="15106" width="12.7109375" style="25" customWidth="1"/>
    <col min="15107" max="15353" width="7.85546875" style="25"/>
    <col min="15354" max="15354" width="12.42578125" style="25" customWidth="1"/>
    <col min="15355" max="15355" width="11.85546875" style="25" customWidth="1"/>
    <col min="15356" max="15356" width="13.7109375" style="25" customWidth="1"/>
    <col min="15357" max="15357" width="47.5703125" style="25" customWidth="1"/>
    <col min="15358" max="15358" width="42.42578125" style="25" customWidth="1"/>
    <col min="15359" max="15359" width="19.7109375" style="25" customWidth="1"/>
    <col min="15360" max="15360" width="20" style="25" customWidth="1"/>
    <col min="15361" max="15361" width="19.140625" style="25" customWidth="1"/>
    <col min="15362" max="15362" width="12.7109375" style="25" customWidth="1"/>
    <col min="15363" max="15609" width="7.85546875" style="25"/>
    <col min="15610" max="15610" width="12.42578125" style="25" customWidth="1"/>
    <col min="15611" max="15611" width="11.85546875" style="25" customWidth="1"/>
    <col min="15612" max="15612" width="13.7109375" style="25" customWidth="1"/>
    <col min="15613" max="15613" width="47.5703125" style="25" customWidth="1"/>
    <col min="15614" max="15614" width="42.42578125" style="25" customWidth="1"/>
    <col min="15615" max="15615" width="19.7109375" style="25" customWidth="1"/>
    <col min="15616" max="15616" width="20" style="25" customWidth="1"/>
    <col min="15617" max="15617" width="19.140625" style="25" customWidth="1"/>
    <col min="15618" max="15618" width="12.7109375" style="25" customWidth="1"/>
    <col min="15619" max="15865" width="7.85546875" style="25"/>
    <col min="15866" max="15866" width="12.42578125" style="25" customWidth="1"/>
    <col min="15867" max="15867" width="11.85546875" style="25" customWidth="1"/>
    <col min="15868" max="15868" width="13.7109375" style="25" customWidth="1"/>
    <col min="15869" max="15869" width="47.5703125" style="25" customWidth="1"/>
    <col min="15870" max="15870" width="42.42578125" style="25" customWidth="1"/>
    <col min="15871" max="15871" width="19.7109375" style="25" customWidth="1"/>
    <col min="15872" max="15872" width="20" style="25" customWidth="1"/>
    <col min="15873" max="15873" width="19.140625" style="25" customWidth="1"/>
    <col min="15874" max="15874" width="12.7109375" style="25" customWidth="1"/>
    <col min="15875" max="16121" width="7.85546875" style="25"/>
    <col min="16122" max="16122" width="12.42578125" style="25" customWidth="1"/>
    <col min="16123" max="16123" width="11.85546875" style="25" customWidth="1"/>
    <col min="16124" max="16124" width="13.7109375" style="25" customWidth="1"/>
    <col min="16125" max="16125" width="47.5703125" style="25" customWidth="1"/>
    <col min="16126" max="16126" width="42.42578125" style="25" customWidth="1"/>
    <col min="16127" max="16127" width="19.7109375" style="25" customWidth="1"/>
    <col min="16128" max="16128" width="20" style="25" customWidth="1"/>
    <col min="16129" max="16129" width="19.140625" style="25" customWidth="1"/>
    <col min="16130" max="16130" width="12.7109375" style="25" customWidth="1"/>
    <col min="16131" max="16384" width="7.85546875" style="25"/>
  </cols>
  <sheetData>
    <row r="1" spans="1:10" ht="17.25" customHeight="1" x14ac:dyDescent="0.25">
      <c r="A1" s="23"/>
      <c r="I1" s="26" t="s">
        <v>95</v>
      </c>
      <c r="J1" s="26"/>
    </row>
    <row r="2" spans="1:10" ht="35.25" customHeight="1" x14ac:dyDescent="0.25">
      <c r="H2" s="27"/>
      <c r="I2" s="28" t="s">
        <v>232</v>
      </c>
      <c r="J2" s="4"/>
    </row>
    <row r="3" spans="1:10" ht="15" customHeight="1" x14ac:dyDescent="0.25">
      <c r="H3" s="27"/>
      <c r="I3" s="198" t="s">
        <v>296</v>
      </c>
      <c r="J3" s="2"/>
    </row>
    <row r="4" spans="1:10" ht="15" customHeight="1" x14ac:dyDescent="0.2">
      <c r="H4" s="27"/>
      <c r="I4" s="29"/>
      <c r="J4" s="29"/>
    </row>
    <row r="5" spans="1:10" ht="20.25" customHeight="1" x14ac:dyDescent="0.2">
      <c r="A5" s="188" t="s">
        <v>151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ht="20.25" customHeight="1" x14ac:dyDescent="0.25">
      <c r="A6" s="190" t="s">
        <v>77</v>
      </c>
      <c r="B6" s="190"/>
      <c r="C6" s="30"/>
      <c r="D6" s="30"/>
      <c r="E6" s="30"/>
      <c r="F6" s="30"/>
      <c r="G6" s="30"/>
      <c r="H6" s="30"/>
      <c r="I6" s="30"/>
      <c r="J6" s="30"/>
    </row>
    <row r="7" spans="1:10" ht="15.75" customHeight="1" x14ac:dyDescent="0.2">
      <c r="A7" s="191" t="s">
        <v>96</v>
      </c>
      <c r="B7" s="191"/>
      <c r="C7" s="30"/>
      <c r="D7" s="30"/>
      <c r="E7" s="30"/>
      <c r="F7" s="30"/>
      <c r="G7" s="30"/>
      <c r="H7" s="30"/>
      <c r="I7" s="30"/>
      <c r="J7" s="30"/>
    </row>
    <row r="8" spans="1:10" ht="11.25" customHeight="1" x14ac:dyDescent="0.3">
      <c r="A8" s="31"/>
      <c r="B8" s="32"/>
      <c r="C8" s="33"/>
      <c r="D8" s="33"/>
      <c r="E8" s="33"/>
      <c r="F8" s="33"/>
      <c r="G8" s="33"/>
      <c r="H8" s="33"/>
      <c r="I8" s="34"/>
      <c r="J8" s="35" t="s">
        <v>97</v>
      </c>
    </row>
    <row r="9" spans="1:10" ht="22.5" customHeight="1" x14ac:dyDescent="0.2">
      <c r="A9" s="192" t="s">
        <v>98</v>
      </c>
      <c r="B9" s="192" t="s">
        <v>99</v>
      </c>
      <c r="C9" s="186" t="s">
        <v>100</v>
      </c>
      <c r="D9" s="186" t="s">
        <v>101</v>
      </c>
      <c r="E9" s="186" t="s">
        <v>102</v>
      </c>
      <c r="F9" s="186" t="s">
        <v>103</v>
      </c>
      <c r="G9" s="186" t="s">
        <v>5</v>
      </c>
      <c r="H9" s="186" t="s">
        <v>6</v>
      </c>
      <c r="I9" s="187" t="s">
        <v>7</v>
      </c>
      <c r="J9" s="187"/>
    </row>
    <row r="10" spans="1:10" ht="100.5" customHeight="1" x14ac:dyDescent="0.2">
      <c r="A10" s="193"/>
      <c r="B10" s="193"/>
      <c r="C10" s="186"/>
      <c r="D10" s="186"/>
      <c r="E10" s="186"/>
      <c r="F10" s="186"/>
      <c r="G10" s="186"/>
      <c r="H10" s="186"/>
      <c r="I10" s="36" t="s">
        <v>8</v>
      </c>
      <c r="J10" s="36" t="s">
        <v>9</v>
      </c>
    </row>
    <row r="11" spans="1:10" s="33" customFormat="1" ht="22.5" customHeight="1" x14ac:dyDescent="0.2">
      <c r="A11" s="37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</row>
    <row r="12" spans="1:10" s="43" customFormat="1" ht="35.25" customHeight="1" x14ac:dyDescent="0.25">
      <c r="A12" s="38" t="s">
        <v>104</v>
      </c>
      <c r="B12" s="39"/>
      <c r="C12" s="38"/>
      <c r="D12" s="40" t="s">
        <v>105</v>
      </c>
      <c r="E12" s="41"/>
      <c r="F12" s="41"/>
      <c r="G12" s="41"/>
      <c r="H12" s="42"/>
      <c r="I12" s="42"/>
      <c r="J12" s="42"/>
    </row>
    <row r="13" spans="1:10" s="43" customFormat="1" ht="35.25" customHeight="1" x14ac:dyDescent="0.25">
      <c r="A13" s="44" t="s">
        <v>106</v>
      </c>
      <c r="B13" s="45"/>
      <c r="C13" s="44"/>
      <c r="D13" s="40" t="s">
        <v>107</v>
      </c>
      <c r="E13" s="41"/>
      <c r="F13" s="41"/>
      <c r="G13" s="41"/>
      <c r="H13" s="42"/>
      <c r="I13" s="42"/>
      <c r="J13" s="42"/>
    </row>
    <row r="14" spans="1:10" s="32" customFormat="1" ht="47.25" customHeight="1" x14ac:dyDescent="0.25">
      <c r="A14" s="46" t="s">
        <v>108</v>
      </c>
      <c r="B14" s="46" t="s">
        <v>109</v>
      </c>
      <c r="C14" s="47" t="s">
        <v>110</v>
      </c>
      <c r="D14" s="48" t="s">
        <v>111</v>
      </c>
      <c r="E14" s="107" t="s">
        <v>158</v>
      </c>
      <c r="F14" s="50" t="s">
        <v>235</v>
      </c>
      <c r="G14" s="51">
        <f>H14+I14</f>
        <v>60000</v>
      </c>
      <c r="H14" s="52">
        <v>60000</v>
      </c>
      <c r="I14" s="52">
        <v>0</v>
      </c>
      <c r="J14" s="53">
        <v>0</v>
      </c>
    </row>
    <row r="15" spans="1:10" s="32" customFormat="1" ht="48" customHeight="1" x14ac:dyDescent="0.25">
      <c r="A15" s="54" t="s">
        <v>112</v>
      </c>
      <c r="B15" s="54" t="s">
        <v>113</v>
      </c>
      <c r="C15" s="55" t="s">
        <v>114</v>
      </c>
      <c r="D15" s="56" t="s">
        <v>115</v>
      </c>
      <c r="E15" s="107" t="s">
        <v>158</v>
      </c>
      <c r="F15" s="50" t="s">
        <v>235</v>
      </c>
      <c r="G15" s="51">
        <f>H15+I15</f>
        <v>1620</v>
      </c>
      <c r="H15" s="52">
        <v>1620</v>
      </c>
      <c r="I15" s="52">
        <v>0</v>
      </c>
      <c r="J15" s="53">
        <v>0</v>
      </c>
    </row>
    <row r="16" spans="1:10" s="32" customFormat="1" ht="63.75" customHeight="1" x14ac:dyDescent="0.25">
      <c r="A16" s="89" t="s">
        <v>168</v>
      </c>
      <c r="B16" s="89" t="s">
        <v>169</v>
      </c>
      <c r="C16" s="108" t="s">
        <v>110</v>
      </c>
      <c r="D16" s="109" t="s">
        <v>170</v>
      </c>
      <c r="E16" s="110" t="s">
        <v>171</v>
      </c>
      <c r="F16" s="88" t="s">
        <v>236</v>
      </c>
      <c r="G16" s="51">
        <f t="shared" ref="G16:G17" si="0">H16+I16</f>
        <v>50000</v>
      </c>
      <c r="H16" s="52">
        <v>50000</v>
      </c>
      <c r="I16" s="52">
        <v>0</v>
      </c>
      <c r="J16" s="53">
        <v>0</v>
      </c>
    </row>
    <row r="17" spans="1:10" s="32" customFormat="1" ht="45" customHeight="1" x14ac:dyDescent="0.25">
      <c r="A17" s="104" t="s">
        <v>164</v>
      </c>
      <c r="B17" s="104" t="s">
        <v>165</v>
      </c>
      <c r="C17" s="105" t="s">
        <v>166</v>
      </c>
      <c r="D17" s="106" t="s">
        <v>167</v>
      </c>
      <c r="E17" s="107" t="s">
        <v>158</v>
      </c>
      <c r="F17" s="50" t="s">
        <v>235</v>
      </c>
      <c r="G17" s="51">
        <f t="shared" si="0"/>
        <v>28800</v>
      </c>
      <c r="H17" s="52">
        <v>28800</v>
      </c>
      <c r="I17" s="52">
        <v>0</v>
      </c>
      <c r="J17" s="53">
        <v>0</v>
      </c>
    </row>
    <row r="18" spans="1:10" s="32" customFormat="1" ht="71.25" customHeight="1" x14ac:dyDescent="0.25">
      <c r="A18" s="57" t="s">
        <v>116</v>
      </c>
      <c r="B18" s="57">
        <v>3140</v>
      </c>
      <c r="C18" s="58">
        <v>1040</v>
      </c>
      <c r="D18" s="59" t="s">
        <v>117</v>
      </c>
      <c r="E18" s="60" t="s">
        <v>163</v>
      </c>
      <c r="F18" s="88" t="s">
        <v>237</v>
      </c>
      <c r="G18" s="51">
        <f t="shared" ref="G18:G32" si="1">H18+I18</f>
        <v>320000</v>
      </c>
      <c r="H18" s="71">
        <v>320000</v>
      </c>
      <c r="I18" s="53">
        <v>0</v>
      </c>
      <c r="J18" s="53">
        <v>0</v>
      </c>
    </row>
    <row r="19" spans="1:10" s="32" customFormat="1" ht="77.25" customHeight="1" x14ac:dyDescent="0.25">
      <c r="A19" s="93" t="s">
        <v>159</v>
      </c>
      <c r="B19" s="93" t="s">
        <v>160</v>
      </c>
      <c r="C19" s="94" t="s">
        <v>161</v>
      </c>
      <c r="D19" s="95" t="s">
        <v>162</v>
      </c>
      <c r="E19" s="96" t="s">
        <v>158</v>
      </c>
      <c r="F19" s="50" t="s">
        <v>235</v>
      </c>
      <c r="G19" s="51">
        <f t="shared" si="1"/>
        <v>943002</v>
      </c>
      <c r="H19" s="71">
        <v>943002</v>
      </c>
      <c r="I19" s="53">
        <v>0</v>
      </c>
      <c r="J19" s="53">
        <v>0</v>
      </c>
    </row>
    <row r="20" spans="1:10" s="32" customFormat="1" ht="77.25" customHeight="1" x14ac:dyDescent="0.25">
      <c r="A20" s="127" t="s">
        <v>264</v>
      </c>
      <c r="B20" s="127" t="s">
        <v>265</v>
      </c>
      <c r="C20" s="128" t="s">
        <v>114</v>
      </c>
      <c r="D20" s="129" t="s">
        <v>266</v>
      </c>
      <c r="E20" s="196" t="s">
        <v>294</v>
      </c>
      <c r="F20" s="197" t="s">
        <v>295</v>
      </c>
      <c r="G20" s="51">
        <f t="shared" si="1"/>
        <v>199000</v>
      </c>
      <c r="H20" s="71">
        <v>199000</v>
      </c>
      <c r="I20" s="53">
        <v>0</v>
      </c>
      <c r="J20" s="53">
        <v>0</v>
      </c>
    </row>
    <row r="21" spans="1:10" s="32" customFormat="1" ht="54" customHeight="1" x14ac:dyDescent="0.25">
      <c r="A21" s="97" t="s">
        <v>118</v>
      </c>
      <c r="B21" s="57" t="s">
        <v>119</v>
      </c>
      <c r="C21" s="61" t="s">
        <v>120</v>
      </c>
      <c r="D21" s="62" t="s">
        <v>121</v>
      </c>
      <c r="E21" s="49" t="s">
        <v>158</v>
      </c>
      <c r="F21" s="50" t="s">
        <v>238</v>
      </c>
      <c r="G21" s="51">
        <f t="shared" si="1"/>
        <v>536170</v>
      </c>
      <c r="H21" s="111">
        <f>3268170-2732000</f>
        <v>536170</v>
      </c>
      <c r="I21" s="53">
        <v>0</v>
      </c>
      <c r="J21" s="53">
        <v>0</v>
      </c>
    </row>
    <row r="22" spans="1:10" s="32" customFormat="1" ht="54" customHeight="1" x14ac:dyDescent="0.25">
      <c r="A22" s="97" t="s">
        <v>118</v>
      </c>
      <c r="B22" s="57" t="s">
        <v>119</v>
      </c>
      <c r="C22" s="61" t="s">
        <v>120</v>
      </c>
      <c r="D22" s="62" t="s">
        <v>121</v>
      </c>
      <c r="E22" s="49" t="s">
        <v>224</v>
      </c>
      <c r="F22" s="88" t="s">
        <v>239</v>
      </c>
      <c r="G22" s="51">
        <f t="shared" si="1"/>
        <v>2732000</v>
      </c>
      <c r="H22" s="111">
        <f>2700000+32000</f>
        <v>2732000</v>
      </c>
      <c r="I22" s="53">
        <v>0</v>
      </c>
      <c r="J22" s="53">
        <v>0</v>
      </c>
    </row>
    <row r="23" spans="1:10" s="32" customFormat="1" ht="54" customHeight="1" x14ac:dyDescent="0.25">
      <c r="A23" s="127" t="s">
        <v>268</v>
      </c>
      <c r="B23" s="127" t="s">
        <v>269</v>
      </c>
      <c r="C23" s="128" t="s">
        <v>124</v>
      </c>
      <c r="D23" s="129" t="s">
        <v>270</v>
      </c>
      <c r="E23" s="49" t="s">
        <v>293</v>
      </c>
      <c r="F23" s="88" t="s">
        <v>292</v>
      </c>
      <c r="G23" s="51">
        <f t="shared" si="1"/>
        <v>2179340</v>
      </c>
      <c r="H23" s="111">
        <v>2179340</v>
      </c>
      <c r="I23" s="53">
        <v>0</v>
      </c>
      <c r="J23" s="53">
        <v>0</v>
      </c>
    </row>
    <row r="24" spans="1:10" s="32" customFormat="1" ht="46.5" customHeight="1" x14ac:dyDescent="0.25">
      <c r="A24" s="98" t="s">
        <v>122</v>
      </c>
      <c r="B24" s="63" t="s">
        <v>123</v>
      </c>
      <c r="C24" s="64" t="s">
        <v>124</v>
      </c>
      <c r="D24" s="65" t="s">
        <v>125</v>
      </c>
      <c r="E24" s="92" t="s">
        <v>157</v>
      </c>
      <c r="F24" s="50" t="s">
        <v>240</v>
      </c>
      <c r="G24" s="67">
        <f t="shared" si="1"/>
        <v>23671658</v>
      </c>
      <c r="H24" s="112">
        <f>23981658-310000</f>
        <v>23671658</v>
      </c>
      <c r="I24" s="53">
        <v>0</v>
      </c>
      <c r="J24" s="53">
        <f t="shared" ref="J24" si="2">I24</f>
        <v>0</v>
      </c>
    </row>
    <row r="25" spans="1:10" s="32" customFormat="1" ht="52.5" customHeight="1" x14ac:dyDescent="0.25">
      <c r="A25" s="99" t="s">
        <v>126</v>
      </c>
      <c r="B25" s="68" t="s">
        <v>127</v>
      </c>
      <c r="C25" s="68" t="s">
        <v>128</v>
      </c>
      <c r="D25" s="69" t="s">
        <v>129</v>
      </c>
      <c r="E25" s="66" t="s">
        <v>234</v>
      </c>
      <c r="F25" s="88" t="s">
        <v>241</v>
      </c>
      <c r="G25" s="51">
        <f t="shared" si="1"/>
        <v>121892</v>
      </c>
      <c r="H25" s="67">
        <v>121892</v>
      </c>
      <c r="I25" s="51">
        <v>0</v>
      </c>
      <c r="J25" s="53">
        <v>0</v>
      </c>
    </row>
    <row r="26" spans="1:10" s="32" customFormat="1" ht="57.75" customHeight="1" x14ac:dyDescent="0.25">
      <c r="A26" s="97" t="s">
        <v>130</v>
      </c>
      <c r="B26" s="57" t="s">
        <v>131</v>
      </c>
      <c r="C26" s="61" t="s">
        <v>128</v>
      </c>
      <c r="D26" s="70" t="s">
        <v>132</v>
      </c>
      <c r="E26" s="72" t="s">
        <v>133</v>
      </c>
      <c r="F26" s="50" t="s">
        <v>242</v>
      </c>
      <c r="G26" s="67">
        <f t="shared" si="1"/>
        <v>4857097</v>
      </c>
      <c r="H26" s="67">
        <v>4857097</v>
      </c>
      <c r="I26" s="51">
        <v>0</v>
      </c>
      <c r="J26" s="53">
        <f>I26</f>
        <v>0</v>
      </c>
    </row>
    <row r="27" spans="1:10" s="32" customFormat="1" ht="85.5" customHeight="1" x14ac:dyDescent="0.25">
      <c r="A27" s="100" t="s">
        <v>134</v>
      </c>
      <c r="B27" s="46" t="s">
        <v>135</v>
      </c>
      <c r="C27" s="47" t="s">
        <v>136</v>
      </c>
      <c r="D27" s="48" t="s">
        <v>137</v>
      </c>
      <c r="E27" s="73" t="s">
        <v>138</v>
      </c>
      <c r="F27" s="50" t="s">
        <v>243</v>
      </c>
      <c r="G27" s="67">
        <f t="shared" si="1"/>
        <v>300000</v>
      </c>
      <c r="H27" s="67">
        <v>300000</v>
      </c>
      <c r="I27" s="51">
        <v>0</v>
      </c>
      <c r="J27" s="53">
        <v>0</v>
      </c>
    </row>
    <row r="28" spans="1:10" s="32" customFormat="1" ht="68.25" customHeight="1" x14ac:dyDescent="0.25">
      <c r="A28" s="99" t="s">
        <v>139</v>
      </c>
      <c r="B28" s="87">
        <v>8130</v>
      </c>
      <c r="C28" s="68" t="s">
        <v>136</v>
      </c>
      <c r="D28" s="129" t="s">
        <v>201</v>
      </c>
      <c r="E28" s="74" t="s">
        <v>140</v>
      </c>
      <c r="F28" s="88" t="s">
        <v>244</v>
      </c>
      <c r="G28" s="51">
        <f t="shared" si="1"/>
        <v>8165654</v>
      </c>
      <c r="H28" s="67">
        <v>8165654</v>
      </c>
      <c r="I28" s="51">
        <v>0</v>
      </c>
      <c r="J28" s="53">
        <v>0</v>
      </c>
    </row>
    <row r="29" spans="1:10" s="32" customFormat="1" ht="64.5" customHeight="1" x14ac:dyDescent="0.25">
      <c r="A29" s="101" t="s">
        <v>141</v>
      </c>
      <c r="B29" s="54" t="s">
        <v>142</v>
      </c>
      <c r="C29" s="55" t="s">
        <v>143</v>
      </c>
      <c r="D29" s="56" t="s">
        <v>144</v>
      </c>
      <c r="E29" s="66" t="s">
        <v>153</v>
      </c>
      <c r="F29" s="88" t="s">
        <v>247</v>
      </c>
      <c r="G29" s="51">
        <f t="shared" si="1"/>
        <v>100000</v>
      </c>
      <c r="H29" s="67">
        <v>100000</v>
      </c>
      <c r="I29" s="51">
        <v>0</v>
      </c>
      <c r="J29" s="53">
        <v>0</v>
      </c>
    </row>
    <row r="30" spans="1:10" s="32" customFormat="1" ht="54.75" customHeight="1" x14ac:dyDescent="0.25">
      <c r="A30" s="101" t="s">
        <v>145</v>
      </c>
      <c r="B30" s="54" t="s">
        <v>146</v>
      </c>
      <c r="C30" s="55" t="s">
        <v>147</v>
      </c>
      <c r="D30" s="56" t="s">
        <v>148</v>
      </c>
      <c r="E30" s="74" t="s">
        <v>149</v>
      </c>
      <c r="F30" s="88" t="s">
        <v>245</v>
      </c>
      <c r="G30" s="67">
        <f t="shared" si="1"/>
        <v>41677</v>
      </c>
      <c r="H30" s="67">
        <v>0</v>
      </c>
      <c r="I30" s="67">
        <v>41677</v>
      </c>
      <c r="J30" s="71">
        <v>0</v>
      </c>
    </row>
    <row r="31" spans="1:10" s="32" customFormat="1" ht="64.5" customHeight="1" x14ac:dyDescent="0.25">
      <c r="A31" s="102" t="s">
        <v>152</v>
      </c>
      <c r="B31" s="83" t="s">
        <v>154</v>
      </c>
      <c r="C31" s="84" t="s">
        <v>155</v>
      </c>
      <c r="D31" s="85" t="s">
        <v>223</v>
      </c>
      <c r="E31" s="86" t="s">
        <v>156</v>
      </c>
      <c r="F31" s="88" t="s">
        <v>246</v>
      </c>
      <c r="G31" s="51">
        <f t="shared" si="1"/>
        <v>428938</v>
      </c>
      <c r="H31" s="67">
        <v>428938</v>
      </c>
      <c r="I31" s="51">
        <v>0</v>
      </c>
      <c r="J31" s="53">
        <v>0</v>
      </c>
    </row>
    <row r="32" spans="1:10" s="32" customFormat="1" ht="54.75" customHeight="1" x14ac:dyDescent="0.25">
      <c r="A32" s="103">
        <v>1616030</v>
      </c>
      <c r="B32" s="89">
        <v>6030</v>
      </c>
      <c r="C32" s="90" t="s">
        <v>124</v>
      </c>
      <c r="D32" s="91" t="s">
        <v>125</v>
      </c>
      <c r="E32" s="92" t="s">
        <v>157</v>
      </c>
      <c r="F32" s="88" t="s">
        <v>240</v>
      </c>
      <c r="G32" s="67">
        <f t="shared" si="1"/>
        <v>1310000</v>
      </c>
      <c r="H32" s="67">
        <f>1000000+310000</f>
        <v>1310000</v>
      </c>
      <c r="I32" s="67">
        <v>0</v>
      </c>
      <c r="J32" s="71">
        <v>0</v>
      </c>
    </row>
    <row r="33" spans="1:10" ht="24.75" customHeight="1" x14ac:dyDescent="0.25">
      <c r="A33" s="75" t="s">
        <v>87</v>
      </c>
      <c r="B33" s="75" t="s">
        <v>87</v>
      </c>
      <c r="C33" s="75" t="s">
        <v>87</v>
      </c>
      <c r="D33" s="76" t="s">
        <v>150</v>
      </c>
      <c r="E33" s="75" t="s">
        <v>87</v>
      </c>
      <c r="F33" s="75" t="s">
        <v>87</v>
      </c>
      <c r="G33" s="77">
        <f>SUM(G14:G32)</f>
        <v>46046848</v>
      </c>
      <c r="H33" s="77">
        <f>SUM(H14:H32)</f>
        <v>46005171</v>
      </c>
      <c r="I33" s="77">
        <f>SUM(I14:I32)</f>
        <v>41677</v>
      </c>
      <c r="J33" s="77">
        <f>SUM(J14:J32)</f>
        <v>0</v>
      </c>
    </row>
    <row r="34" spans="1:10" ht="17.25" customHeight="1" x14ac:dyDescent="0.25">
      <c r="A34" s="23"/>
      <c r="B34" s="78"/>
      <c r="C34" s="23"/>
      <c r="D34" s="23"/>
      <c r="E34" s="23"/>
      <c r="F34" s="23"/>
      <c r="G34" s="23"/>
      <c r="H34" s="79"/>
      <c r="I34" s="23"/>
      <c r="J34" s="23"/>
    </row>
    <row r="35" spans="1:10" ht="22.5" customHeight="1" x14ac:dyDescent="0.25">
      <c r="A35" s="23"/>
      <c r="B35" s="78"/>
      <c r="C35" s="23"/>
      <c r="D35" s="23"/>
      <c r="E35" s="23"/>
      <c r="F35" s="23"/>
      <c r="G35" s="23"/>
      <c r="H35" s="79"/>
      <c r="I35" s="23"/>
      <c r="J35" s="23"/>
    </row>
    <row r="36" spans="1:10" s="81" customFormat="1" ht="22.5" customHeight="1" x14ac:dyDescent="0.25">
      <c r="A36" s="185" t="s">
        <v>75</v>
      </c>
      <c r="B36" s="185"/>
      <c r="C36" s="185"/>
      <c r="D36" s="185"/>
      <c r="E36" s="80"/>
      <c r="F36" s="22" t="s">
        <v>76</v>
      </c>
      <c r="G36" s="80"/>
      <c r="H36" s="23"/>
      <c r="I36" s="23"/>
      <c r="J36" s="23"/>
    </row>
    <row r="37" spans="1:10" ht="22.5" customHeight="1" x14ac:dyDescent="0.25">
      <c r="A37" s="23"/>
      <c r="B37" s="78"/>
      <c r="C37" s="23"/>
      <c r="D37" s="23"/>
      <c r="E37" s="23"/>
      <c r="F37" s="23"/>
      <c r="G37" s="23"/>
      <c r="H37" s="23"/>
      <c r="I37" s="23"/>
      <c r="J37" s="23"/>
    </row>
    <row r="46" spans="1:10" ht="22.5" customHeight="1" x14ac:dyDescent="0.2">
      <c r="D46" s="82"/>
    </row>
  </sheetData>
  <mergeCells count="13">
    <mergeCell ref="A36:D36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2" type="noConversion"/>
  <pageMargins left="0.70866141732283472" right="0.51181102362204722" top="0.35433070866141736" bottom="0.43307086614173229" header="0.35433070866141736" footer="0.35433070866141736"/>
  <pageSetup paperSize="9" scale="52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додаток 1</vt:lpstr>
      <vt:lpstr>додаток 2</vt:lpstr>
      <vt:lpstr>додаток 3</vt:lpstr>
      <vt:lpstr>додаток 5</vt:lpstr>
      <vt:lpstr>додаток 7</vt:lpstr>
      <vt:lpstr>'додаток 1'!Заголовки_для_печати</vt:lpstr>
      <vt:lpstr>'додаток 3'!Заголовки_для_печати</vt:lpstr>
      <vt:lpstr>'додаток 7'!Заголовки_для_печати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2025-01-16T09:36:35Z</cp:lastPrinted>
  <dcterms:created xsi:type="dcterms:W3CDTF">2024-12-12T08:57:32Z</dcterms:created>
  <dcterms:modified xsi:type="dcterms:W3CDTF">2025-01-16T09:38:07Z</dcterms:modified>
</cp:coreProperties>
</file>